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  <Override PartName="/xl/embeddings/oleObject_2_8.bin" ContentType="application/vnd.openxmlformats-officedocument.oleObject"/>
  <Override PartName="/xl/embeddings/oleObject_2_9.bin" ContentType="application/vnd.openxmlformats-officedocument.oleObject"/>
  <Override PartName="/xl/embeddings/oleObject_2_10.bin" ContentType="application/vnd.openxmlformats-officedocument.oleObject"/>
  <Override PartName="/xl/embeddings/oleObject_2_11.bin" ContentType="application/vnd.openxmlformats-officedocument.oleObject"/>
  <Override PartName="/xl/embeddings/oleObject_2_12.bin" ContentType="application/vnd.openxmlformats-officedocument.oleObject"/>
  <Override PartName="/xl/embeddings/oleObject_2_13.bin" ContentType="application/vnd.openxmlformats-officedocument.oleObject"/>
  <Override PartName="/xl/embeddings/oleObject_2_14.bin" ContentType="application/vnd.openxmlformats-officedocument.oleObject"/>
  <Override PartName="/xl/embeddings/oleObject_2_15.bin" ContentType="application/vnd.openxmlformats-officedocument.oleObject"/>
  <Override PartName="/xl/embeddings/oleObject_2_16.bin" ContentType="application/vnd.openxmlformats-officedocument.oleObject"/>
  <Override PartName="/xl/embeddings/oleObject_2_17.bin" ContentType="application/vnd.openxmlformats-officedocument.oleObject"/>
  <Override PartName="/xl/embeddings/oleObject_2_18.bin" ContentType="application/vnd.openxmlformats-officedocument.oleObject"/>
  <Override PartName="/xl/embeddings/oleObject_2_19.bin" ContentType="application/vnd.openxmlformats-officedocument.oleObject"/>
  <Override PartName="/xl/embeddings/oleObject_2_20.bin" ContentType="application/vnd.openxmlformats-officedocument.oleObject"/>
  <Override PartName="/xl/embeddings/oleObject_2_21.bin" ContentType="application/vnd.openxmlformats-officedocument.oleObject"/>
  <Override PartName="/xl/embeddings/oleObject_2_2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P&amp;L" sheetId="1" r:id="rId1"/>
    <sheet name="BS,CF,EQTY" sheetId="2" r:id="rId2"/>
    <sheet name="Note" sheetId="3" r:id="rId3"/>
  </sheets>
  <definedNames>
    <definedName name="_xlnm.Print_Area" localSheetId="1">'BS,CF,EQTY'!$I$1:$U$24</definedName>
    <definedName name="_xlnm.Print_Area" localSheetId="2">'Note'!$B$235:$L$262</definedName>
    <definedName name="_xlnm.Print_Area" localSheetId="0">'P&amp;L'!$A$1:$G$51</definedName>
  </definedNames>
  <calcPr fullCalcOnLoad="1"/>
</workbook>
</file>

<file path=xl/comments2.xml><?xml version="1.0" encoding="utf-8"?>
<comments xmlns="http://schemas.openxmlformats.org/spreadsheetml/2006/main">
  <authors>
    <author>Chay Seong Cheng</author>
  </authors>
  <commentList>
    <comment ref="S23" authorId="0">
      <text>
        <r>
          <rPr>
            <b/>
            <sz val="8"/>
            <rFont val="Tahoma"/>
            <family val="0"/>
          </rPr>
          <t xml:space="preserve">Audit Adjustment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<sst xmlns="http://schemas.openxmlformats.org/spreadsheetml/2006/main" count="217" uniqueCount="162">
  <si>
    <t>LIPO CORPORATION BERHAD</t>
  </si>
  <si>
    <t>( Company No: 491485-V )</t>
  </si>
  <si>
    <t>( Incorporated in Malaysia )</t>
  </si>
  <si>
    <t>CONDENSED CONSOLIDATED  INCOME STATEMENTS</t>
  </si>
  <si>
    <t>Revenue</t>
  </si>
  <si>
    <t>Other operating income</t>
  </si>
  <si>
    <t>Minority Interest</t>
  </si>
  <si>
    <t xml:space="preserve">The Condensed Consolidated Income Statements should be read in conjuction with the </t>
  </si>
  <si>
    <t>RM'000</t>
  </si>
  <si>
    <t>INDIVIDUAL PERIOD</t>
  </si>
  <si>
    <t>CUMULATIVE PERIOD</t>
  </si>
  <si>
    <t>Preceding Year</t>
  </si>
  <si>
    <t>Current Year</t>
  </si>
  <si>
    <t>Corresponding</t>
  </si>
  <si>
    <t xml:space="preserve">Corresponding </t>
  </si>
  <si>
    <t>Quarter</t>
  </si>
  <si>
    <t>To Date</t>
  </si>
  <si>
    <t>Period</t>
  </si>
  <si>
    <t>RM '000</t>
  </si>
  <si>
    <t>1st Quarter</t>
  </si>
  <si>
    <t>30/9/2002</t>
  </si>
  <si>
    <t xml:space="preserve"> </t>
  </si>
  <si>
    <t xml:space="preserve">As At End Of </t>
  </si>
  <si>
    <t>As At End Of</t>
  </si>
  <si>
    <t xml:space="preserve">Current </t>
  </si>
  <si>
    <t xml:space="preserve">Preceding </t>
  </si>
  <si>
    <t>Financial Year</t>
  </si>
  <si>
    <t>Net tangible assets per share (RM)</t>
  </si>
  <si>
    <t>CONDENSED CONSOLIDATED  STATEMENT OF CHANGES IN EQUITY</t>
  </si>
  <si>
    <t>Share</t>
  </si>
  <si>
    <t>Capital</t>
  </si>
  <si>
    <t xml:space="preserve">Share </t>
  </si>
  <si>
    <t>Premium</t>
  </si>
  <si>
    <t>Reserve</t>
  </si>
  <si>
    <t>Retained</t>
  </si>
  <si>
    <t>Profits</t>
  </si>
  <si>
    <t>Total</t>
  </si>
  <si>
    <t>At 1st July 2002</t>
  </si>
  <si>
    <t>CURRENT YEAR</t>
  </si>
  <si>
    <t>1ST QUARTER</t>
  </si>
  <si>
    <t xml:space="preserve">Non-Distributable </t>
  </si>
  <si>
    <t>Distributable</t>
  </si>
  <si>
    <t>CONDENSED CONSOLIDATED  CASH FLOW STATEMENT</t>
  </si>
  <si>
    <t>CONDENSED CONSOLIDATED  BALANCE SHEET</t>
  </si>
  <si>
    <t>INTERIM REPORT FOR THE THREE MONTHS ENDED 30 SEPTEMBER 2002</t>
  </si>
  <si>
    <t>30/9/2001</t>
  </si>
  <si>
    <t>Amortisation of goodwill on cosolidation</t>
  </si>
  <si>
    <t>Depreciation</t>
  </si>
  <si>
    <t>Interest expense</t>
  </si>
  <si>
    <t>Interest income</t>
  </si>
  <si>
    <t>(Increase)/Decrease in inventories</t>
  </si>
  <si>
    <t>(Inc)/Dec in trade and other receivables</t>
  </si>
  <si>
    <t>Inc/(Dec) in trade and other payables</t>
  </si>
  <si>
    <t>Cash generated from / (used in) operations</t>
  </si>
  <si>
    <t>Income tax paid</t>
  </si>
  <si>
    <t>Interest paid</t>
  </si>
  <si>
    <t>Net cash from operating activities</t>
  </si>
  <si>
    <t>CASH FLOWS FROM INVESTING ACTIVITIES</t>
  </si>
  <si>
    <t>Interest received</t>
  </si>
  <si>
    <t>Proceeds from disposal of property, plant and equipment</t>
  </si>
  <si>
    <t>Purchase of property, plant and equipment</t>
  </si>
  <si>
    <t>Net cash used in investing activities</t>
  </si>
  <si>
    <t>CASH FLOWS FROM FINANCING ACTIVITIES</t>
  </si>
  <si>
    <t>Repayment of hire purchase creditors</t>
  </si>
  <si>
    <t>Repayment of term loans</t>
  </si>
  <si>
    <t>Net cash (used in)/from financing activities</t>
  </si>
  <si>
    <t xml:space="preserve">CASH AND CASH EQUIVALENTS </t>
  </si>
  <si>
    <t xml:space="preserve">Reserve on </t>
  </si>
  <si>
    <t>Consolidation</t>
  </si>
  <si>
    <t xml:space="preserve">Exchange </t>
  </si>
  <si>
    <t xml:space="preserve">Fluctuation </t>
  </si>
  <si>
    <t>Legal</t>
  </si>
  <si>
    <t xml:space="preserve">Capital </t>
  </si>
  <si>
    <t>30/6/2002</t>
  </si>
  <si>
    <t xml:space="preserve">  Total current assets</t>
  </si>
  <si>
    <t xml:space="preserve">   Total current liabilities</t>
  </si>
  <si>
    <t>NET CURRENT ASSETS/(LIABILITIES)</t>
  </si>
  <si>
    <t>Represented by :-</t>
  </si>
  <si>
    <t xml:space="preserve">The Condensed Consolidated Balance Sheet should be read in conjuction with the </t>
  </si>
  <si>
    <t>Adjustments for Non Cash Items :-</t>
  </si>
  <si>
    <t xml:space="preserve">         Short term - secured</t>
  </si>
  <si>
    <t xml:space="preserve">         Long term - secured </t>
  </si>
  <si>
    <t xml:space="preserve">         There were no foreign borrowings as at the date of this report.</t>
  </si>
  <si>
    <t xml:space="preserve">The Condensed Consolidated Cashflow Statement should be read in conjuction with the </t>
  </si>
  <si>
    <t>Year</t>
  </si>
  <si>
    <t>Operating expenses</t>
  </si>
  <si>
    <t>Finance costs</t>
  </si>
  <si>
    <t xml:space="preserve">Taxation </t>
  </si>
  <si>
    <t>- The Company and its subsidiaries</t>
  </si>
  <si>
    <t>Minority interests</t>
  </si>
  <si>
    <t xml:space="preserve">         </t>
  </si>
  <si>
    <t>*</t>
  </si>
  <si>
    <t>GROUP</t>
  </si>
  <si>
    <t>1.PROPERTY , PLANT &amp; EQUIPMENT</t>
  </si>
  <si>
    <t>3.GOODWILL ON CONSOLIDATION</t>
  </si>
  <si>
    <t>4.CURRENT ASSETS</t>
  </si>
  <si>
    <t>5.CURRENT LIABILITIES</t>
  </si>
  <si>
    <t>6.SHARE CAPITAL</t>
  </si>
  <si>
    <t>7.SHARE PREMIUM</t>
  </si>
  <si>
    <t>9.EXCHANGE FLUCTUATION RESERVE</t>
  </si>
  <si>
    <t>10.CAPITAL RESERVE</t>
  </si>
  <si>
    <t>11.RESERVE ON CONSOLIDATION</t>
  </si>
  <si>
    <t>12.LONG TERM LIABILITIES</t>
  </si>
  <si>
    <t>13.MINORITY INTERESTS</t>
  </si>
  <si>
    <t>14.DEFERRED TAXATION</t>
  </si>
  <si>
    <t xml:space="preserve"> Gain on foreign exchange</t>
  </si>
  <si>
    <t xml:space="preserve">   Stocks </t>
  </si>
  <si>
    <t xml:space="preserve">   Trade debtors</t>
  </si>
  <si>
    <t xml:space="preserve">   Other debtors , deposit &amp; prepayment</t>
  </si>
  <si>
    <t xml:space="preserve">   Fixed Deposits</t>
  </si>
  <si>
    <t xml:space="preserve">   Cash and bank balances</t>
  </si>
  <si>
    <t xml:space="preserve">   Trade creditors</t>
  </si>
  <si>
    <t xml:space="preserve">   Other creditors , accruals &amp; provision</t>
  </si>
  <si>
    <t xml:space="preserve">   Hire purchase creditors</t>
  </si>
  <si>
    <t xml:space="preserve">   Bank borrowings / bankers acceptance</t>
  </si>
  <si>
    <t xml:space="preserve">   Bank overdraft</t>
  </si>
  <si>
    <t xml:space="preserve">   Taxation</t>
  </si>
  <si>
    <t xml:space="preserve"> Provision of Corporation Tax</t>
  </si>
  <si>
    <t>Quarter ended</t>
  </si>
  <si>
    <t>Profit/(Loss) from operations</t>
  </si>
  <si>
    <t>Profit/(Loss) before tax</t>
  </si>
  <si>
    <t>Profit/(Loss) after tax</t>
  </si>
  <si>
    <t>Net profit/(Loss) for the period</t>
  </si>
  <si>
    <t>Audited Financial Statement for the year ended 30 June 2002.</t>
  </si>
  <si>
    <t>AS AT 30 SEPTEMBER 2002</t>
  </si>
  <si>
    <t xml:space="preserve">As At </t>
  </si>
  <si>
    <t>As At</t>
  </si>
  <si>
    <t>( Unaudited )</t>
  </si>
  <si>
    <t>( Audited )</t>
  </si>
  <si>
    <t>2.INVESTMENT</t>
  </si>
  <si>
    <t xml:space="preserve">     SHAREHOLDER'S FUNDS</t>
  </si>
  <si>
    <t>Audited Financial Statements for the year ended 30 June 2002.</t>
  </si>
  <si>
    <t>Three Months</t>
  </si>
  <si>
    <t>Ended</t>
  </si>
  <si>
    <t>Net profit/(loss) before taxation</t>
  </si>
  <si>
    <t>Operating loss before working capital changes</t>
  </si>
  <si>
    <t xml:space="preserve"> Changes in Working Capital :-</t>
  </si>
  <si>
    <t>Net loss for the period</t>
  </si>
  <si>
    <t>Exchange fluctuation during the period</t>
  </si>
  <si>
    <t>Balance as at 30 September 2002</t>
  </si>
  <si>
    <t xml:space="preserve">   Tax recoverable </t>
  </si>
  <si>
    <t xml:space="preserve">             Group</t>
  </si>
  <si>
    <t xml:space="preserve">             Current year</t>
  </si>
  <si>
    <t xml:space="preserve">             Deferred tax</t>
  </si>
  <si>
    <t xml:space="preserve">             Under/(over) provision in prior years</t>
  </si>
  <si>
    <t xml:space="preserve">          There were no purchase or disposal of quoted securities for the current quarter and financial year-to-date . </t>
  </si>
  <si>
    <t>Earnings/(Loss) per share ( sen )</t>
  </si>
  <si>
    <t xml:space="preserve">          - Basic </t>
  </si>
  <si>
    <t xml:space="preserve">          - Diluted </t>
  </si>
  <si>
    <t>8.RETAINED PROFITS</t>
  </si>
  <si>
    <t>Note 1</t>
  </si>
  <si>
    <t>NET CHANGE IN CASH &amp; CASH EQUIVALENT</t>
  </si>
  <si>
    <t>CASH &amp; CASH EQUIVALENTS AS AT 1 JULY 2002</t>
  </si>
  <si>
    <t>There are no comparative figures as this is the first interim financial report prepared in accordance with MASB 26, Interim Financial Reporting.</t>
  </si>
  <si>
    <t xml:space="preserve">The Condensed Consolidated Statement of Changes in Equity should be read in conjuction with the Audited Financial Statements for the year ended 30 June 2002  </t>
  </si>
  <si>
    <t>16.      Purchases and sales of quoted securities</t>
  </si>
  <si>
    <t>18.      Group Borrowing</t>
  </si>
  <si>
    <t>Note 1 : Deposits amounting to RM200,436 which has been pledged to local financial institutions to secure banking facilities</t>
  </si>
  <si>
    <t>for the Company and Group has been excluded from Cash and Cash equivalents ( 1st July 2002 - RM200,436 ).</t>
  </si>
  <si>
    <t>The Company was not listed during the preceeding year corresponding quarter ended 30 September 2001.</t>
  </si>
  <si>
    <t>As such, there are no comparative figures available for the said quarter.</t>
  </si>
  <si>
    <t xml:space="preserve">Investment in subsidiary co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</si>
</sst>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_(* #,##0.0_);_(* \(#,##0.0\);_(* &quot;-&quot;??_);_(@_)"/>
    <numFmt numFmtId="172" formatCode="_(* #,##0.00000_);_(* \(#,##0.00000\);_(* &quot;-&quot;??_);_(@_)"/>
    <numFmt numFmtId="173" formatCode="_-* #,##0_-;\-* #,##0_-;_-* &quot;-&quot;??_-;_-@_-"/>
    <numFmt numFmtId="174" formatCode="#,##0.0_);\(#,##0.0\)"/>
    <numFmt numFmtId="175" formatCode="0.0%"/>
  </numFmts>
  <fonts count="19">
    <font>
      <sz val="10"/>
      <name val="Arial"/>
      <family val="0"/>
    </font>
    <font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"/>
      <family val="0"/>
    </font>
    <font>
      <b/>
      <i/>
      <sz val="13"/>
      <name val="Times New Roman"/>
      <family val="1"/>
    </font>
    <font>
      <sz val="11"/>
      <name val="Arial"/>
      <family val="0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170" fontId="1" fillId="0" borderId="0" xfId="15" applyNumberFormat="1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70" fontId="5" fillId="0" borderId="0" xfId="15" applyNumberFormat="1" applyFont="1" applyAlignment="1">
      <alignment/>
    </xf>
    <xf numFmtId="170" fontId="5" fillId="0" borderId="2" xfId="15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170" fontId="5" fillId="0" borderId="0" xfId="15" applyNumberFormat="1" applyFont="1" applyAlignment="1">
      <alignment horizontal="right"/>
    </xf>
    <xf numFmtId="37" fontId="5" fillId="0" borderId="0" xfId="0" applyNumberFormat="1" applyFont="1" applyAlignment="1">
      <alignment/>
    </xf>
    <xf numFmtId="37" fontId="5" fillId="0" borderId="0" xfId="0" applyNumberFormat="1" applyFont="1" applyAlignment="1">
      <alignment horizontal="right"/>
    </xf>
    <xf numFmtId="37" fontId="5" fillId="0" borderId="0" xfId="0" applyNumberFormat="1" applyFont="1" applyBorder="1" applyAlignment="1">
      <alignment/>
    </xf>
    <xf numFmtId="37" fontId="5" fillId="0" borderId="3" xfId="0" applyNumberFormat="1" applyFont="1" applyBorder="1" applyAlignment="1">
      <alignment/>
    </xf>
    <xf numFmtId="37" fontId="5" fillId="0" borderId="0" xfId="0" applyNumberFormat="1" applyFont="1" applyFill="1" applyAlignment="1">
      <alignment/>
    </xf>
    <xf numFmtId="173" fontId="5" fillId="0" borderId="0" xfId="15" applyNumberFormat="1" applyFont="1" applyAlignment="1">
      <alignment/>
    </xf>
    <xf numFmtId="37" fontId="5" fillId="0" borderId="2" xfId="0" applyNumberFormat="1" applyFont="1" applyBorder="1" applyAlignment="1">
      <alignment/>
    </xf>
    <xf numFmtId="37" fontId="5" fillId="0" borderId="1" xfId="0" applyNumberFormat="1" applyFont="1" applyBorder="1" applyAlignment="1">
      <alignment/>
    </xf>
    <xf numFmtId="39" fontId="5" fillId="0" borderId="0" xfId="0" applyNumberFormat="1" applyFont="1" applyBorder="1" applyAlignment="1">
      <alignment/>
    </xf>
    <xf numFmtId="170" fontId="5" fillId="0" borderId="0" xfId="15" applyNumberFormat="1" applyFont="1" applyAlignment="1">
      <alignment horizontal="center"/>
    </xf>
    <xf numFmtId="170" fontId="4" fillId="0" borderId="0" xfId="0" applyNumberFormat="1" applyFont="1" applyBorder="1" applyAlignment="1" applyProtection="1" quotePrefix="1">
      <alignment horizontal="left"/>
      <protection/>
    </xf>
    <xf numFmtId="170" fontId="5" fillId="0" borderId="0" xfId="0" applyNumberFormat="1" applyFont="1" applyBorder="1" applyAlignment="1" applyProtection="1">
      <alignment/>
      <protection/>
    </xf>
    <xf numFmtId="170" fontId="5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170" fontId="5" fillId="0" borderId="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>
      <alignment horizontal="left"/>
    </xf>
    <xf numFmtId="170" fontId="5" fillId="0" borderId="1" xfId="0" applyNumberFormat="1" applyFont="1" applyBorder="1" applyAlignment="1" applyProtection="1">
      <alignment horizontal="right"/>
      <protection/>
    </xf>
    <xf numFmtId="170" fontId="7" fillId="0" borderId="0" xfId="0" applyNumberFormat="1" applyFont="1" applyBorder="1" applyAlignment="1" applyProtection="1">
      <alignment horizontal="left"/>
      <protection/>
    </xf>
    <xf numFmtId="170" fontId="7" fillId="0" borderId="0" xfId="0" applyNumberFormat="1" applyFont="1" applyBorder="1" applyAlignment="1" applyProtection="1">
      <alignment/>
      <protection/>
    </xf>
    <xf numFmtId="170" fontId="5" fillId="0" borderId="0" xfId="0" applyNumberFormat="1" applyFont="1" applyBorder="1" applyAlignment="1">
      <alignment/>
    </xf>
    <xf numFmtId="170" fontId="5" fillId="0" borderId="0" xfId="0" applyNumberFormat="1" applyFont="1" applyBorder="1" applyAlignment="1">
      <alignment horizontal="right"/>
    </xf>
    <xf numFmtId="170" fontId="8" fillId="2" borderId="1" xfId="15" applyNumberFormat="1" applyFont="1" applyFill="1" applyBorder="1" applyAlignment="1">
      <alignment/>
    </xf>
    <xf numFmtId="170" fontId="7" fillId="0" borderId="0" xfId="0" applyNumberFormat="1" applyFont="1" applyBorder="1" applyAlignment="1" applyProtection="1" quotePrefix="1">
      <alignment horizontal="left"/>
      <protection/>
    </xf>
    <xf numFmtId="170" fontId="4" fillId="0" borderId="0" xfId="0" applyNumberFormat="1" applyFont="1" applyBorder="1" applyAlignment="1" applyProtection="1">
      <alignment horizontal="left"/>
      <protection/>
    </xf>
    <xf numFmtId="170" fontId="8" fillId="0" borderId="0" xfId="0" applyNumberFormat="1" applyFont="1" applyBorder="1" applyAlignment="1" applyProtection="1">
      <alignment horizontal="left"/>
      <protection/>
    </xf>
    <xf numFmtId="0" fontId="8" fillId="0" borderId="0" xfId="0" applyFont="1" applyAlignment="1">
      <alignment/>
    </xf>
    <xf numFmtId="170" fontId="8" fillId="0" borderId="0" xfId="0" applyNumberFormat="1" applyFont="1" applyBorder="1" applyAlignment="1" applyProtection="1">
      <alignment/>
      <protection/>
    </xf>
    <xf numFmtId="170" fontId="5" fillId="0" borderId="1" xfId="0" applyNumberFormat="1" applyFont="1" applyBorder="1" applyAlignment="1" applyProtection="1">
      <alignment/>
      <protection/>
    </xf>
    <xf numFmtId="170" fontId="5" fillId="0" borderId="1" xfId="0" applyNumberFormat="1" applyFont="1" applyBorder="1" applyAlignment="1">
      <alignment horizontal="right"/>
    </xf>
    <xf numFmtId="170" fontId="7" fillId="0" borderId="0" xfId="0" applyNumberFormat="1" applyFont="1" applyBorder="1" applyAlignment="1" applyProtection="1">
      <alignment/>
      <protection locked="0"/>
    </xf>
    <xf numFmtId="170" fontId="5" fillId="0" borderId="0" xfId="0" applyNumberFormat="1" applyFont="1" applyBorder="1" applyAlignment="1" applyProtection="1">
      <alignment/>
      <protection locked="0"/>
    </xf>
    <xf numFmtId="170" fontId="8" fillId="0" borderId="0" xfId="0" applyNumberFormat="1" applyFont="1" applyBorder="1" applyAlignment="1" applyProtection="1">
      <alignment/>
      <protection locked="0"/>
    </xf>
    <xf numFmtId="170" fontId="5" fillId="0" borderId="2" xfId="0" applyNumberFormat="1" applyFont="1" applyBorder="1" applyAlignment="1" applyProtection="1">
      <alignment/>
      <protection locked="0"/>
    </xf>
    <xf numFmtId="170" fontId="12" fillId="0" borderId="2" xfId="15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 horizontal="right"/>
    </xf>
    <xf numFmtId="170" fontId="12" fillId="0" borderId="0" xfId="15" applyNumberFormat="1" applyFont="1" applyAlignment="1">
      <alignment/>
    </xf>
    <xf numFmtId="170" fontId="12" fillId="0" borderId="1" xfId="15" applyNumberFormat="1" applyFont="1" applyBorder="1" applyAlignment="1">
      <alignment/>
    </xf>
    <xf numFmtId="0" fontId="12" fillId="0" borderId="0" xfId="0" applyFont="1" applyAlignment="1" quotePrefix="1">
      <alignment/>
    </xf>
    <xf numFmtId="170" fontId="12" fillId="0" borderId="0" xfId="15" applyNumberFormat="1" applyFont="1" applyBorder="1" applyAlignment="1">
      <alignment/>
    </xf>
    <xf numFmtId="0" fontId="12" fillId="0" borderId="0" xfId="0" applyFont="1" applyAlignment="1" quotePrefix="1">
      <alignment horizontal="center"/>
    </xf>
    <xf numFmtId="43" fontId="12" fillId="0" borderId="0" xfId="15" applyNumberFormat="1" applyFont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/>
    </xf>
    <xf numFmtId="37" fontId="5" fillId="0" borderId="0" xfId="0" applyNumberFormat="1" applyFont="1" applyFill="1" applyAlignment="1">
      <alignment horizontal="left"/>
    </xf>
    <xf numFmtId="37" fontId="5" fillId="0" borderId="0" xfId="0" applyNumberFormat="1" applyFont="1" applyAlignment="1">
      <alignment horizontal="left"/>
    </xf>
    <xf numFmtId="170" fontId="4" fillId="0" borderId="0" xfId="0" applyNumberFormat="1" applyFont="1" applyBorder="1" applyAlignment="1">
      <alignment/>
    </xf>
    <xf numFmtId="43" fontId="5" fillId="0" borderId="0" xfId="15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70" fontId="5" fillId="0" borderId="0" xfId="15" applyNumberFormat="1" applyFont="1" applyAlignment="1" quotePrefix="1">
      <alignment horizontal="right"/>
    </xf>
    <xf numFmtId="170" fontId="5" fillId="0" borderId="1" xfId="15" applyNumberFormat="1" applyFont="1" applyBorder="1" applyAlignment="1">
      <alignment/>
    </xf>
    <xf numFmtId="170" fontId="5" fillId="0" borderId="0" xfId="15" applyNumberFormat="1" applyFont="1" applyBorder="1" applyAlignment="1">
      <alignment/>
    </xf>
    <xf numFmtId="170" fontId="5" fillId="0" borderId="1" xfId="15" applyNumberFormat="1" applyFont="1" applyBorder="1" applyAlignment="1" quotePrefix="1">
      <alignment horizontal="right"/>
    </xf>
    <xf numFmtId="170" fontId="5" fillId="0" borderId="0" xfId="15" applyNumberFormat="1" applyFont="1" applyBorder="1" applyAlignment="1" quotePrefix="1">
      <alignment horizontal="right"/>
    </xf>
    <xf numFmtId="170" fontId="5" fillId="0" borderId="2" xfId="15" applyNumberFormat="1" applyFont="1" applyBorder="1" applyAlignment="1" quotePrefix="1">
      <alignment horizontal="right"/>
    </xf>
    <xf numFmtId="0" fontId="5" fillId="0" borderId="0" xfId="0" applyFont="1" applyFill="1" applyAlignment="1">
      <alignment horizontal="right"/>
    </xf>
    <xf numFmtId="170" fontId="5" fillId="0" borderId="0" xfId="15" applyNumberFormat="1" applyFont="1" applyFill="1" applyAlignment="1">
      <alignment horizontal="right"/>
    </xf>
    <xf numFmtId="0" fontId="5" fillId="0" borderId="0" xfId="0" applyFont="1" applyFill="1" applyBorder="1" applyAlignment="1">
      <alignment/>
    </xf>
    <xf numFmtId="170" fontId="5" fillId="0" borderId="0" xfId="15" applyNumberFormat="1" applyFont="1" applyFill="1" applyBorder="1" applyAlignment="1">
      <alignment horizontal="right"/>
    </xf>
    <xf numFmtId="170" fontId="5" fillId="0" borderId="0" xfId="15" applyNumberFormat="1" applyFont="1" applyFill="1" applyAlignment="1">
      <alignment/>
    </xf>
    <xf numFmtId="170" fontId="5" fillId="0" borderId="0" xfId="15" applyNumberFormat="1" applyFont="1" applyFill="1" applyBorder="1" applyAlignment="1">
      <alignment/>
    </xf>
    <xf numFmtId="170" fontId="5" fillId="0" borderId="3" xfId="15" applyNumberFormat="1" applyFont="1" applyFill="1" applyBorder="1" applyAlignment="1">
      <alignment/>
    </xf>
    <xf numFmtId="0" fontId="12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7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18.emf" /><Relationship Id="rId3" Type="http://schemas.openxmlformats.org/officeDocument/2006/relationships/image" Target="../media/image14.emf" /><Relationship Id="rId4" Type="http://schemas.openxmlformats.org/officeDocument/2006/relationships/image" Target="../media/image13.emf" /><Relationship Id="rId5" Type="http://schemas.openxmlformats.org/officeDocument/2006/relationships/image" Target="../media/image20.emf" /><Relationship Id="rId6" Type="http://schemas.openxmlformats.org/officeDocument/2006/relationships/image" Target="../media/image4.emf" /><Relationship Id="rId7" Type="http://schemas.openxmlformats.org/officeDocument/2006/relationships/image" Target="../media/image10.emf" /><Relationship Id="rId8" Type="http://schemas.openxmlformats.org/officeDocument/2006/relationships/image" Target="../media/image3.emf" /><Relationship Id="rId9" Type="http://schemas.openxmlformats.org/officeDocument/2006/relationships/image" Target="../media/image7.emf" /><Relationship Id="rId10" Type="http://schemas.openxmlformats.org/officeDocument/2006/relationships/image" Target="../media/image16.emf" /><Relationship Id="rId11" Type="http://schemas.openxmlformats.org/officeDocument/2006/relationships/image" Target="../media/image17.emf" /><Relationship Id="rId12" Type="http://schemas.openxmlformats.org/officeDocument/2006/relationships/image" Target="../media/image9.emf" /><Relationship Id="rId13" Type="http://schemas.openxmlformats.org/officeDocument/2006/relationships/image" Target="../media/image23.emf" /><Relationship Id="rId14" Type="http://schemas.openxmlformats.org/officeDocument/2006/relationships/image" Target="../media/image21.emf" /><Relationship Id="rId15" Type="http://schemas.openxmlformats.org/officeDocument/2006/relationships/image" Target="../media/image8.emf" /><Relationship Id="rId16" Type="http://schemas.openxmlformats.org/officeDocument/2006/relationships/image" Target="../media/image22.emf" /><Relationship Id="rId17" Type="http://schemas.openxmlformats.org/officeDocument/2006/relationships/image" Target="../media/image6.emf" /><Relationship Id="rId18" Type="http://schemas.openxmlformats.org/officeDocument/2006/relationships/image" Target="../media/image11.emf" /><Relationship Id="rId19" Type="http://schemas.openxmlformats.org/officeDocument/2006/relationships/image" Target="../media/image5.emf" /><Relationship Id="rId20" Type="http://schemas.openxmlformats.org/officeDocument/2006/relationships/image" Target="../media/image2.emf" /><Relationship Id="rId21" Type="http://schemas.openxmlformats.org/officeDocument/2006/relationships/image" Target="../media/image15.emf" /><Relationship Id="rId22" Type="http://schemas.openxmlformats.org/officeDocument/2006/relationships/image" Target="../media/image1.emf" /><Relationship Id="rId23" Type="http://schemas.openxmlformats.org/officeDocument/2006/relationships/image" Target="../media/image2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95250</xdr:colOff>
      <xdr:row>9</xdr:row>
      <xdr:rowOff>0</xdr:rowOff>
    </xdr:from>
    <xdr:to>
      <xdr:col>17</xdr:col>
      <xdr:colOff>752475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6040100" y="17145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136</xdr:row>
      <xdr:rowOff>95250</xdr:rowOff>
    </xdr:from>
    <xdr:to>
      <xdr:col>11</xdr:col>
      <xdr:colOff>923925</xdr:colOff>
      <xdr:row>142</xdr:row>
      <xdr:rowOff>47625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2069425"/>
          <a:ext cx="6305550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oleObject" Target="../embeddings/oleObject_2_8.bin" /><Relationship Id="rId10" Type="http://schemas.openxmlformats.org/officeDocument/2006/relationships/oleObject" Target="../embeddings/oleObject_2_9.bin" /><Relationship Id="rId11" Type="http://schemas.openxmlformats.org/officeDocument/2006/relationships/oleObject" Target="../embeddings/oleObject_2_10.bin" /><Relationship Id="rId12" Type="http://schemas.openxmlformats.org/officeDocument/2006/relationships/oleObject" Target="../embeddings/oleObject_2_11.bin" /><Relationship Id="rId13" Type="http://schemas.openxmlformats.org/officeDocument/2006/relationships/oleObject" Target="../embeddings/oleObject_2_12.bin" /><Relationship Id="rId14" Type="http://schemas.openxmlformats.org/officeDocument/2006/relationships/oleObject" Target="../embeddings/oleObject_2_13.bin" /><Relationship Id="rId15" Type="http://schemas.openxmlformats.org/officeDocument/2006/relationships/oleObject" Target="../embeddings/oleObject_2_14.bin" /><Relationship Id="rId16" Type="http://schemas.openxmlformats.org/officeDocument/2006/relationships/oleObject" Target="../embeddings/oleObject_2_15.bin" /><Relationship Id="rId17" Type="http://schemas.openxmlformats.org/officeDocument/2006/relationships/oleObject" Target="../embeddings/oleObject_2_16.bin" /><Relationship Id="rId18" Type="http://schemas.openxmlformats.org/officeDocument/2006/relationships/oleObject" Target="../embeddings/oleObject_2_17.bin" /><Relationship Id="rId19" Type="http://schemas.openxmlformats.org/officeDocument/2006/relationships/oleObject" Target="../embeddings/oleObject_2_18.bin" /><Relationship Id="rId20" Type="http://schemas.openxmlformats.org/officeDocument/2006/relationships/oleObject" Target="../embeddings/oleObject_2_19.bin" /><Relationship Id="rId21" Type="http://schemas.openxmlformats.org/officeDocument/2006/relationships/oleObject" Target="../embeddings/oleObject_2_20.bin" /><Relationship Id="rId22" Type="http://schemas.openxmlformats.org/officeDocument/2006/relationships/oleObject" Target="../embeddings/oleObject_2_21.bin" /><Relationship Id="rId23" Type="http://schemas.openxmlformats.org/officeDocument/2006/relationships/oleObject" Target="../embeddings/oleObject_2_22.bin" /><Relationship Id="rId24" Type="http://schemas.openxmlformats.org/officeDocument/2006/relationships/vmlDrawing" Target="../drawings/vmlDrawing2.vml" /><Relationship Id="rId25" Type="http://schemas.openxmlformats.org/officeDocument/2006/relationships/drawing" Target="../drawings/drawing2.xml" /><Relationship Id="rId2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tabSelected="1" workbookViewId="0" topLeftCell="A16">
      <selection activeCell="A20" sqref="A20"/>
    </sheetView>
  </sheetViews>
  <sheetFormatPr defaultColWidth="9.140625" defaultRowHeight="12.75"/>
  <cols>
    <col min="1" max="1" width="31.421875" style="53" customWidth="1"/>
    <col min="2" max="2" width="5.57421875" style="53" bestFit="1" customWidth="1"/>
    <col min="3" max="4" width="16.8515625" style="53" customWidth="1"/>
    <col min="5" max="5" width="1.421875" style="53" customWidth="1"/>
    <col min="6" max="6" width="16.00390625" style="53" bestFit="1" customWidth="1"/>
    <col min="7" max="7" width="18.140625" style="53" customWidth="1"/>
    <col min="8" max="16384" width="9.140625" style="53" customWidth="1"/>
  </cols>
  <sheetData>
    <row r="1" spans="1:8" ht="16.5">
      <c r="A1" s="51" t="s">
        <v>0</v>
      </c>
      <c r="B1" s="52"/>
      <c r="C1" s="52"/>
      <c r="D1" s="52"/>
      <c r="E1" s="52"/>
      <c r="F1" s="52"/>
      <c r="G1" s="52"/>
      <c r="H1" s="52"/>
    </row>
    <row r="2" spans="1:8" ht="16.5">
      <c r="A2" s="51" t="s">
        <v>1</v>
      </c>
      <c r="B2" s="52"/>
      <c r="C2" s="52"/>
      <c r="D2" s="52"/>
      <c r="E2" s="52"/>
      <c r="F2" s="52"/>
      <c r="G2" s="52"/>
      <c r="H2" s="52"/>
    </row>
    <row r="3" spans="1:8" ht="16.5">
      <c r="A3" s="51" t="s">
        <v>2</v>
      </c>
      <c r="B3" s="52"/>
      <c r="C3" s="52"/>
      <c r="D3" s="52"/>
      <c r="E3" s="52"/>
      <c r="F3" s="52"/>
      <c r="G3" s="52"/>
      <c r="H3" s="52"/>
    </row>
    <row r="4" spans="1:8" ht="16.5">
      <c r="A4" s="52"/>
      <c r="B4" s="52"/>
      <c r="C4" s="52"/>
      <c r="D4" s="52"/>
      <c r="E4" s="52"/>
      <c r="F4" s="52"/>
      <c r="G4" s="52"/>
      <c r="H4" s="52"/>
    </row>
    <row r="5" spans="1:8" ht="16.5">
      <c r="A5" s="51" t="s">
        <v>3</v>
      </c>
      <c r="B5" s="52"/>
      <c r="C5" s="52"/>
      <c r="D5" s="52"/>
      <c r="E5" s="52"/>
      <c r="F5" s="52"/>
      <c r="G5" s="52"/>
      <c r="H5" s="52"/>
    </row>
    <row r="6" spans="1:8" ht="16.5">
      <c r="A6" s="51" t="s">
        <v>44</v>
      </c>
      <c r="B6" s="52"/>
      <c r="C6" s="52"/>
      <c r="D6" s="52"/>
      <c r="E6" s="52"/>
      <c r="F6" s="52"/>
      <c r="G6" s="52"/>
      <c r="H6" s="52"/>
    </row>
    <row r="7" spans="1:8" ht="16.5">
      <c r="A7" s="52"/>
      <c r="B7" s="52"/>
      <c r="C7" s="52"/>
      <c r="D7" s="52"/>
      <c r="E7" s="52"/>
      <c r="F7" s="52"/>
      <c r="G7" s="52"/>
      <c r="H7" s="52"/>
    </row>
    <row r="8" spans="1:8" ht="16.5">
      <c r="A8" s="52"/>
      <c r="B8" s="52"/>
      <c r="C8" s="89" t="s">
        <v>9</v>
      </c>
      <c r="D8" s="89"/>
      <c r="E8" s="51"/>
      <c r="F8" s="89" t="s">
        <v>10</v>
      </c>
      <c r="G8" s="89"/>
      <c r="H8" s="52"/>
    </row>
    <row r="9" spans="1:8" ht="16.5">
      <c r="A9" s="52"/>
      <c r="B9" s="52"/>
      <c r="C9" s="54"/>
      <c r="D9" s="54" t="s">
        <v>11</v>
      </c>
      <c r="E9" s="51"/>
      <c r="F9" s="54"/>
      <c r="G9" s="54" t="s">
        <v>11</v>
      </c>
      <c r="H9" s="52"/>
    </row>
    <row r="10" spans="1:8" ht="16.5">
      <c r="A10" s="52"/>
      <c r="B10" s="51"/>
      <c r="C10" s="54" t="s">
        <v>12</v>
      </c>
      <c r="D10" s="54" t="s">
        <v>13</v>
      </c>
      <c r="E10" s="51"/>
      <c r="F10" s="54" t="s">
        <v>12</v>
      </c>
      <c r="G10" s="54" t="s">
        <v>13</v>
      </c>
      <c r="H10" s="52"/>
    </row>
    <row r="11" spans="1:8" ht="16.5">
      <c r="A11" s="52"/>
      <c r="B11" s="55"/>
      <c r="C11" s="54" t="s">
        <v>118</v>
      </c>
      <c r="D11" s="54" t="s">
        <v>118</v>
      </c>
      <c r="E11" s="51"/>
      <c r="F11" s="54" t="s">
        <v>16</v>
      </c>
      <c r="G11" s="54" t="s">
        <v>17</v>
      </c>
      <c r="H11" s="52"/>
    </row>
    <row r="12" spans="1:8" ht="16.5">
      <c r="A12" s="52"/>
      <c r="B12" s="51"/>
      <c r="C12" s="54" t="s">
        <v>20</v>
      </c>
      <c r="D12" s="56" t="s">
        <v>45</v>
      </c>
      <c r="E12" s="51"/>
      <c r="F12" s="56" t="str">
        <f>C12</f>
        <v>30/9/2002</v>
      </c>
      <c r="G12" s="56" t="str">
        <f>D12</f>
        <v>30/9/2001</v>
      </c>
      <c r="H12" s="52"/>
    </row>
    <row r="13" spans="1:8" ht="16.5">
      <c r="A13" s="52"/>
      <c r="B13" s="52"/>
      <c r="C13" s="54" t="s">
        <v>18</v>
      </c>
      <c r="D13" s="54" t="s">
        <v>18</v>
      </c>
      <c r="E13" s="51"/>
      <c r="F13" s="54" t="s">
        <v>18</v>
      </c>
      <c r="G13" s="54" t="s">
        <v>18</v>
      </c>
      <c r="H13" s="52"/>
    </row>
    <row r="14" spans="1:8" ht="16.5">
      <c r="A14" s="52"/>
      <c r="B14" s="52"/>
      <c r="C14" s="52"/>
      <c r="D14" s="52"/>
      <c r="E14" s="52"/>
      <c r="F14" s="52"/>
      <c r="G14" s="52"/>
      <c r="H14" s="52"/>
    </row>
    <row r="15" spans="1:8" ht="16.5">
      <c r="A15" s="52"/>
      <c r="B15" s="52"/>
      <c r="C15" s="52"/>
      <c r="D15" s="52"/>
      <c r="E15" s="52"/>
      <c r="F15" s="52"/>
      <c r="G15" s="52"/>
      <c r="H15" s="52"/>
    </row>
    <row r="16" spans="1:8" ht="16.5">
      <c r="A16" s="52" t="s">
        <v>4</v>
      </c>
      <c r="B16" s="52"/>
      <c r="C16" s="57">
        <v>5965</v>
      </c>
      <c r="D16" s="57">
        <v>0</v>
      </c>
      <c r="E16" s="57"/>
      <c r="F16" s="57">
        <f>C16</f>
        <v>5965</v>
      </c>
      <c r="G16" s="57">
        <f>D16</f>
        <v>0</v>
      </c>
      <c r="H16" s="52"/>
    </row>
    <row r="17" spans="1:8" ht="16.5">
      <c r="A17" s="52"/>
      <c r="B17" s="52"/>
      <c r="C17" s="57"/>
      <c r="D17" s="57"/>
      <c r="E17" s="57"/>
      <c r="F17" s="57"/>
      <c r="G17" s="57"/>
      <c r="H17" s="52"/>
    </row>
    <row r="18" spans="1:8" ht="16.5">
      <c r="A18" s="52"/>
      <c r="B18" s="52"/>
      <c r="C18" s="57"/>
      <c r="D18" s="57"/>
      <c r="E18" s="57"/>
      <c r="F18" s="57"/>
      <c r="G18" s="57"/>
      <c r="H18" s="52"/>
    </row>
    <row r="19" spans="1:8" ht="16.5">
      <c r="A19" s="52" t="s">
        <v>85</v>
      </c>
      <c r="B19" s="52"/>
      <c r="C19" s="57">
        <v>-6832</v>
      </c>
      <c r="D19" s="57">
        <v>0</v>
      </c>
      <c r="E19" s="57"/>
      <c r="F19" s="57">
        <f>C19</f>
        <v>-6832</v>
      </c>
      <c r="G19" s="57">
        <f>D19</f>
        <v>0</v>
      </c>
      <c r="H19" s="52"/>
    </row>
    <row r="20" spans="1:8" ht="16.5">
      <c r="A20" s="52"/>
      <c r="B20" s="52"/>
      <c r="C20" s="57"/>
      <c r="D20" s="57"/>
      <c r="E20" s="57"/>
      <c r="F20" s="57"/>
      <c r="G20" s="57"/>
      <c r="H20" s="52"/>
    </row>
    <row r="21" spans="1:8" ht="16.5">
      <c r="A21" s="52"/>
      <c r="B21" s="52"/>
      <c r="C21" s="57"/>
      <c r="D21" s="57"/>
      <c r="E21" s="57"/>
      <c r="F21" s="57"/>
      <c r="G21" s="57"/>
      <c r="H21" s="52"/>
    </row>
    <row r="22" spans="1:8" ht="16.5">
      <c r="A22" s="52" t="s">
        <v>5</v>
      </c>
      <c r="B22" s="52"/>
      <c r="C22" s="58">
        <f>50+51</f>
        <v>101</v>
      </c>
      <c r="D22" s="58">
        <v>0</v>
      </c>
      <c r="E22" s="57"/>
      <c r="F22" s="58">
        <f>C22</f>
        <v>101</v>
      </c>
      <c r="G22" s="58">
        <f>D22</f>
        <v>0</v>
      </c>
      <c r="H22" s="52"/>
    </row>
    <row r="23" spans="1:8" ht="16.5">
      <c r="A23" s="52"/>
      <c r="B23" s="52"/>
      <c r="C23" s="57"/>
      <c r="D23" s="57"/>
      <c r="E23" s="57"/>
      <c r="F23" s="57"/>
      <c r="G23" s="57"/>
      <c r="H23" s="52"/>
    </row>
    <row r="24" spans="1:8" ht="16.5">
      <c r="A24" s="52"/>
      <c r="B24" s="52"/>
      <c r="C24" s="57"/>
      <c r="D24" s="57"/>
      <c r="E24" s="57"/>
      <c r="F24" s="57"/>
      <c r="G24" s="57"/>
      <c r="H24" s="52"/>
    </row>
    <row r="25" spans="1:8" ht="16.5">
      <c r="A25" s="52" t="s">
        <v>119</v>
      </c>
      <c r="B25" s="52"/>
      <c r="C25" s="57">
        <f>SUM(C16:C22)</f>
        <v>-766</v>
      </c>
      <c r="D25" s="57">
        <v>0</v>
      </c>
      <c r="E25" s="57"/>
      <c r="F25" s="57">
        <f>C25</f>
        <v>-766</v>
      </c>
      <c r="G25" s="57">
        <f>D25</f>
        <v>0</v>
      </c>
      <c r="H25" s="52"/>
    </row>
    <row r="26" spans="1:8" ht="16.5">
      <c r="A26" s="52"/>
      <c r="B26" s="52"/>
      <c r="C26" s="57"/>
      <c r="D26" s="57"/>
      <c r="E26" s="57"/>
      <c r="F26" s="57"/>
      <c r="G26" s="57"/>
      <c r="H26" s="52"/>
    </row>
    <row r="27" spans="1:8" ht="16.5">
      <c r="A27" s="52"/>
      <c r="B27" s="52"/>
      <c r="C27" s="57"/>
      <c r="D27" s="57"/>
      <c r="E27" s="57"/>
      <c r="F27" s="57"/>
      <c r="G27" s="57"/>
      <c r="H27" s="52"/>
    </row>
    <row r="28" spans="1:8" ht="16.5">
      <c r="A28" s="52" t="s">
        <v>86</v>
      </c>
      <c r="B28" s="52"/>
      <c r="C28" s="58">
        <v>-137</v>
      </c>
      <c r="D28" s="58">
        <v>0</v>
      </c>
      <c r="E28" s="57"/>
      <c r="F28" s="58">
        <f>C28</f>
        <v>-137</v>
      </c>
      <c r="G28" s="58">
        <f>D28</f>
        <v>0</v>
      </c>
      <c r="H28" s="52"/>
    </row>
    <row r="29" spans="1:8" ht="16.5">
      <c r="A29" s="52"/>
      <c r="B29" s="52"/>
      <c r="C29" s="57"/>
      <c r="D29" s="57"/>
      <c r="E29" s="57"/>
      <c r="F29" s="57"/>
      <c r="G29" s="57"/>
      <c r="H29" s="52"/>
    </row>
    <row r="30" spans="1:8" ht="16.5">
      <c r="A30" s="52" t="s">
        <v>120</v>
      </c>
      <c r="B30" s="52"/>
      <c r="C30" s="57">
        <f>C25+C28</f>
        <v>-903</v>
      </c>
      <c r="D30" s="57">
        <v>0</v>
      </c>
      <c r="E30" s="57"/>
      <c r="F30" s="57">
        <f>C30</f>
        <v>-903</v>
      </c>
      <c r="G30" s="57">
        <f>D30</f>
        <v>0</v>
      </c>
      <c r="H30" s="52"/>
    </row>
    <row r="31" spans="1:8" ht="16.5">
      <c r="A31" s="52"/>
      <c r="B31" s="52"/>
      <c r="C31" s="57"/>
      <c r="D31" s="57"/>
      <c r="E31" s="57"/>
      <c r="F31" s="57"/>
      <c r="G31" s="57"/>
      <c r="H31" s="52"/>
    </row>
    <row r="32" spans="1:8" ht="16.5">
      <c r="A32" s="52" t="s">
        <v>87</v>
      </c>
      <c r="B32" s="52"/>
      <c r="C32" s="57"/>
      <c r="D32" s="57"/>
      <c r="E32" s="57"/>
      <c r="F32" s="57"/>
      <c r="G32" s="57"/>
      <c r="H32" s="52"/>
    </row>
    <row r="33" spans="1:8" ht="16.5">
      <c r="A33" s="59" t="s">
        <v>88</v>
      </c>
      <c r="B33" s="52"/>
      <c r="C33" s="58">
        <v>-192</v>
      </c>
      <c r="D33" s="58">
        <v>0</v>
      </c>
      <c r="E33" s="57"/>
      <c r="F33" s="58">
        <f>C33</f>
        <v>-192</v>
      </c>
      <c r="G33" s="58">
        <f>D33</f>
        <v>0</v>
      </c>
      <c r="H33" s="52"/>
    </row>
    <row r="34" spans="1:8" ht="16.5">
      <c r="A34" s="52"/>
      <c r="B34" s="52"/>
      <c r="C34" s="57"/>
      <c r="D34" s="57"/>
      <c r="E34" s="57"/>
      <c r="F34" s="57"/>
      <c r="G34" s="57"/>
      <c r="H34" s="52"/>
    </row>
    <row r="35" spans="1:8" ht="16.5">
      <c r="A35" s="52" t="s">
        <v>121</v>
      </c>
      <c r="B35" s="52"/>
      <c r="C35" s="60">
        <f>C33+C30</f>
        <v>-1095</v>
      </c>
      <c r="D35" s="60">
        <v>0</v>
      </c>
      <c r="E35" s="60"/>
      <c r="F35" s="60">
        <f>C35</f>
        <v>-1095</v>
      </c>
      <c r="G35" s="60">
        <f>D35</f>
        <v>0</v>
      </c>
      <c r="H35" s="52"/>
    </row>
    <row r="36" spans="1:8" ht="16.5">
      <c r="A36" s="52"/>
      <c r="B36" s="52"/>
      <c r="C36" s="57"/>
      <c r="D36" s="57"/>
      <c r="E36" s="57"/>
      <c r="F36" s="57"/>
      <c r="G36" s="57"/>
      <c r="H36" s="52"/>
    </row>
    <row r="37" spans="1:8" ht="16.5">
      <c r="A37" s="52" t="s">
        <v>89</v>
      </c>
      <c r="B37" s="52"/>
      <c r="C37" s="57">
        <v>-9</v>
      </c>
      <c r="D37" s="57">
        <v>0</v>
      </c>
      <c r="E37" s="57"/>
      <c r="F37" s="57">
        <f>C37</f>
        <v>-9</v>
      </c>
      <c r="G37" s="57">
        <f>D37</f>
        <v>0</v>
      </c>
      <c r="H37" s="52"/>
    </row>
    <row r="38" spans="1:8" ht="16.5">
      <c r="A38" s="52"/>
      <c r="B38" s="52"/>
      <c r="C38" s="57"/>
      <c r="D38" s="57"/>
      <c r="E38" s="57"/>
      <c r="F38" s="57"/>
      <c r="G38" s="57"/>
      <c r="H38" s="52"/>
    </row>
    <row r="39" spans="1:8" ht="17.25" thickBot="1">
      <c r="A39" s="52" t="s">
        <v>122</v>
      </c>
      <c r="B39" s="52"/>
      <c r="C39" s="50">
        <f>C35+C37</f>
        <v>-1104</v>
      </c>
      <c r="D39" s="50">
        <f>D35+D37</f>
        <v>0</v>
      </c>
      <c r="E39" s="57"/>
      <c r="F39" s="50">
        <f>C39</f>
        <v>-1104</v>
      </c>
      <c r="G39" s="50">
        <f>D39</f>
        <v>0</v>
      </c>
      <c r="H39" s="52"/>
    </row>
    <row r="40" spans="1:8" ht="17.25" thickTop="1">
      <c r="A40" s="52"/>
      <c r="B40" s="52"/>
      <c r="C40" s="57"/>
      <c r="D40" s="57"/>
      <c r="E40" s="57"/>
      <c r="F40" s="57"/>
      <c r="G40" s="57"/>
      <c r="H40" s="52"/>
    </row>
    <row r="41" spans="1:8" ht="16.5">
      <c r="A41" s="52" t="s">
        <v>146</v>
      </c>
      <c r="B41" s="52"/>
      <c r="C41" s="57"/>
      <c r="D41" s="57"/>
      <c r="E41" s="57"/>
      <c r="F41" s="57"/>
      <c r="G41" s="57"/>
      <c r="H41" s="52"/>
    </row>
    <row r="42" spans="1:8" ht="16.5">
      <c r="A42" s="52"/>
      <c r="B42" s="52"/>
      <c r="C42" s="57"/>
      <c r="D42" s="57"/>
      <c r="E42" s="57"/>
      <c r="F42" s="57"/>
      <c r="G42" s="57"/>
      <c r="H42" s="52"/>
    </row>
    <row r="43" spans="1:8" ht="16.5">
      <c r="A43" s="86" t="s">
        <v>147</v>
      </c>
      <c r="B43" s="61"/>
      <c r="C43" s="62">
        <f>C39/50323*100</f>
        <v>-2.193827871947221</v>
      </c>
      <c r="D43" s="62">
        <f>D39/37273*100</f>
        <v>0</v>
      </c>
      <c r="E43" s="57" t="s">
        <v>91</v>
      </c>
      <c r="F43" s="62">
        <f>C43</f>
        <v>-2.193827871947221</v>
      </c>
      <c r="G43" s="62">
        <f>D43</f>
        <v>0</v>
      </c>
      <c r="H43" s="52"/>
    </row>
    <row r="44" spans="1:8" ht="16.5">
      <c r="A44" s="63"/>
      <c r="B44" s="63"/>
      <c r="C44" s="57"/>
      <c r="D44" s="57"/>
      <c r="E44" s="57"/>
      <c r="F44" s="57"/>
      <c r="G44" s="57"/>
      <c r="H44" s="52"/>
    </row>
    <row r="45" spans="1:8" ht="16.5">
      <c r="A45" s="86" t="s">
        <v>148</v>
      </c>
      <c r="B45" s="61"/>
      <c r="C45" s="62">
        <f>C41/37273*100</f>
        <v>0</v>
      </c>
      <c r="D45" s="62">
        <f>D41/37273*100</f>
        <v>0</v>
      </c>
      <c r="E45" s="57"/>
      <c r="F45" s="62">
        <f>F41/37273*100</f>
        <v>0</v>
      </c>
      <c r="G45" s="62">
        <f>G41/37273*100</f>
        <v>0</v>
      </c>
      <c r="H45" s="52"/>
    </row>
    <row r="46" spans="1:8" ht="16.5">
      <c r="A46" s="52" t="s">
        <v>90</v>
      </c>
      <c r="B46" s="52"/>
      <c r="C46" s="52"/>
      <c r="D46" s="52"/>
      <c r="E46" s="52"/>
      <c r="F46" s="52"/>
      <c r="G46" s="52"/>
      <c r="H46" s="52"/>
    </row>
    <row r="47" spans="1:8" ht="17.25">
      <c r="A47" s="64" t="s">
        <v>7</v>
      </c>
      <c r="B47" s="64"/>
      <c r="C47" s="52"/>
      <c r="D47" s="52"/>
      <c r="E47" s="52"/>
      <c r="F47" s="52"/>
      <c r="G47" s="52"/>
      <c r="H47" s="52"/>
    </row>
    <row r="48" spans="1:8" ht="17.25">
      <c r="A48" s="64" t="s">
        <v>131</v>
      </c>
      <c r="B48" s="64"/>
      <c r="C48" s="52"/>
      <c r="D48" s="52"/>
      <c r="E48" s="52"/>
      <c r="F48" s="52"/>
      <c r="G48" s="52"/>
      <c r="H48" s="52"/>
    </row>
    <row r="49" spans="1:8" ht="16.5">
      <c r="A49" s="52"/>
      <c r="B49" s="52"/>
      <c r="C49" s="52"/>
      <c r="D49" s="52"/>
      <c r="E49" s="52"/>
      <c r="F49" s="52"/>
      <c r="G49" s="52"/>
      <c r="H49" s="52"/>
    </row>
    <row r="50" spans="1:8" ht="16.5">
      <c r="A50" s="52" t="s">
        <v>159</v>
      </c>
      <c r="B50" s="52"/>
      <c r="C50" s="52"/>
      <c r="D50" s="52"/>
      <c r="E50" s="52"/>
      <c r="F50" s="52"/>
      <c r="G50" s="52"/>
      <c r="H50" s="52"/>
    </row>
    <row r="51" spans="1:8" ht="16.5">
      <c r="A51" s="52" t="s">
        <v>160</v>
      </c>
      <c r="B51" s="52"/>
      <c r="C51" s="57"/>
      <c r="D51" s="52"/>
      <c r="E51" s="52"/>
      <c r="F51" s="52"/>
      <c r="G51" s="52"/>
      <c r="H51" s="52"/>
    </row>
    <row r="52" spans="1:8" ht="16.5">
      <c r="A52" s="52"/>
      <c r="B52" s="52"/>
      <c r="C52" s="57"/>
      <c r="D52" s="52"/>
      <c r="E52" s="52"/>
      <c r="F52" s="52"/>
      <c r="G52" s="52"/>
      <c r="H52" s="52"/>
    </row>
  </sheetData>
  <mergeCells count="2">
    <mergeCell ref="C8:D8"/>
    <mergeCell ref="F8:G8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28"/>
  <sheetViews>
    <sheetView workbookViewId="0" topLeftCell="F1">
      <selection activeCell="I1" sqref="I1:U24"/>
    </sheetView>
  </sheetViews>
  <sheetFormatPr defaultColWidth="9.140625" defaultRowHeight="12.75"/>
  <cols>
    <col min="1" max="1" width="47.7109375" style="6" customWidth="1"/>
    <col min="2" max="2" width="5.57421875" style="6" bestFit="1" customWidth="1"/>
    <col min="3" max="3" width="14.28125" style="6" bestFit="1" customWidth="1"/>
    <col min="4" max="4" width="15.57421875" style="6" bestFit="1" customWidth="1"/>
    <col min="5" max="5" width="0.85546875" style="6" customWidth="1"/>
    <col min="6" max="6" width="22.28125" style="6" customWidth="1"/>
    <col min="7" max="7" width="15.7109375" style="6" bestFit="1" customWidth="1"/>
    <col min="8" max="8" width="15.7109375" style="6" customWidth="1"/>
    <col min="9" max="9" width="9.140625" style="6" customWidth="1"/>
    <col min="10" max="10" width="25.7109375" style="6" customWidth="1"/>
    <col min="11" max="11" width="4.421875" style="6" customWidth="1"/>
    <col min="12" max="12" width="8.7109375" style="6" bestFit="1" customWidth="1"/>
    <col min="13" max="13" width="9.421875" style="6" bestFit="1" customWidth="1"/>
    <col min="14" max="14" width="14.00390625" style="6" bestFit="1" customWidth="1"/>
    <col min="15" max="15" width="12.00390625" style="6" bestFit="1" customWidth="1"/>
    <col min="16" max="17" width="9.00390625" style="6" bestFit="1" customWidth="1"/>
    <col min="18" max="18" width="13.28125" style="6" bestFit="1" customWidth="1"/>
    <col min="19" max="19" width="8.7109375" style="6" bestFit="1" customWidth="1"/>
    <col min="20" max="20" width="14.57421875" style="6" customWidth="1"/>
    <col min="21" max="16384" width="9.140625" style="6" customWidth="1"/>
  </cols>
  <sheetData>
    <row r="1" spans="1:9" ht="15">
      <c r="A1" s="9" t="s">
        <v>0</v>
      </c>
      <c r="I1" s="9" t="s">
        <v>0</v>
      </c>
    </row>
    <row r="2" spans="1:9" ht="15">
      <c r="A2" s="9" t="s">
        <v>1</v>
      </c>
      <c r="I2" s="9" t="s">
        <v>1</v>
      </c>
    </row>
    <row r="3" spans="1:9" ht="15">
      <c r="A3" s="9" t="s">
        <v>2</v>
      </c>
      <c r="I3" s="9" t="s">
        <v>2</v>
      </c>
    </row>
    <row r="4" ht="15">
      <c r="D4" s="15"/>
    </row>
    <row r="5" spans="1:9" ht="15">
      <c r="A5" s="9" t="s">
        <v>43</v>
      </c>
      <c r="D5" s="15"/>
      <c r="I5" s="9" t="s">
        <v>28</v>
      </c>
    </row>
    <row r="6" spans="1:9" ht="15">
      <c r="A6" s="9" t="s">
        <v>124</v>
      </c>
      <c r="D6" s="15"/>
      <c r="E6" s="16"/>
      <c r="F6" s="16"/>
      <c r="I6" s="9" t="s">
        <v>44</v>
      </c>
    </row>
    <row r="7" spans="3:6" ht="15">
      <c r="C7" s="70" t="s">
        <v>127</v>
      </c>
      <c r="D7" s="70" t="s">
        <v>128</v>
      </c>
      <c r="E7" s="16"/>
      <c r="F7" s="16"/>
    </row>
    <row r="8" spans="3:17" ht="15">
      <c r="C8" s="70" t="s">
        <v>24</v>
      </c>
      <c r="D8" s="70" t="s">
        <v>25</v>
      </c>
      <c r="E8" s="16"/>
      <c r="F8" s="16"/>
      <c r="M8" s="90" t="s">
        <v>40</v>
      </c>
      <c r="N8" s="90"/>
      <c r="O8" s="90"/>
      <c r="P8" s="90"/>
      <c r="Q8" s="90"/>
    </row>
    <row r="9" spans="2:18" ht="15">
      <c r="B9" s="9"/>
      <c r="C9" s="70" t="s">
        <v>15</v>
      </c>
      <c r="D9" s="70" t="s">
        <v>26</v>
      </c>
      <c r="E9" s="16"/>
      <c r="F9" s="16"/>
      <c r="O9" s="70" t="s">
        <v>69</v>
      </c>
      <c r="P9" s="70"/>
      <c r="Q9" s="15"/>
      <c r="R9" s="87" t="s">
        <v>41</v>
      </c>
    </row>
    <row r="10" spans="2:19" ht="15">
      <c r="B10" s="10"/>
      <c r="C10" s="70" t="s">
        <v>126</v>
      </c>
      <c r="D10" s="70" t="s">
        <v>125</v>
      </c>
      <c r="E10" s="9"/>
      <c r="I10" s="9" t="s">
        <v>92</v>
      </c>
      <c r="L10" s="70" t="s">
        <v>29</v>
      </c>
      <c r="M10" s="70" t="s">
        <v>31</v>
      </c>
      <c r="N10" s="70" t="s">
        <v>67</v>
      </c>
      <c r="O10" s="70" t="s">
        <v>70</v>
      </c>
      <c r="P10" s="70" t="s">
        <v>72</v>
      </c>
      <c r="Q10" s="70" t="s">
        <v>71</v>
      </c>
      <c r="R10" s="70" t="s">
        <v>34</v>
      </c>
      <c r="S10" s="70"/>
    </row>
    <row r="11" spans="2:19" ht="15">
      <c r="B11" s="9"/>
      <c r="C11" s="70" t="s">
        <v>20</v>
      </c>
      <c r="D11" s="70" t="s">
        <v>73</v>
      </c>
      <c r="E11" s="9"/>
      <c r="L11" s="70" t="s">
        <v>30</v>
      </c>
      <c r="M11" s="70" t="s">
        <v>32</v>
      </c>
      <c r="N11" s="70" t="s">
        <v>68</v>
      </c>
      <c r="O11" s="70" t="s">
        <v>33</v>
      </c>
      <c r="P11" s="70" t="s">
        <v>33</v>
      </c>
      <c r="Q11" s="70" t="s">
        <v>33</v>
      </c>
      <c r="R11" s="70" t="s">
        <v>35</v>
      </c>
      <c r="S11" s="70" t="s">
        <v>36</v>
      </c>
    </row>
    <row r="12" spans="3:19" ht="15">
      <c r="C12" s="70" t="s">
        <v>18</v>
      </c>
      <c r="D12" s="70" t="s">
        <v>18</v>
      </c>
      <c r="E12" s="9"/>
      <c r="I12" s="11" t="s">
        <v>38</v>
      </c>
      <c r="L12" s="70" t="s">
        <v>8</v>
      </c>
      <c r="M12" s="70" t="s">
        <v>8</v>
      </c>
      <c r="N12" s="70" t="s">
        <v>8</v>
      </c>
      <c r="O12" s="70" t="str">
        <f>N12</f>
        <v>RM'000</v>
      </c>
      <c r="P12" s="70" t="str">
        <f>O12</f>
        <v>RM'000</v>
      </c>
      <c r="Q12" s="70" t="s">
        <v>8</v>
      </c>
      <c r="R12" s="70" t="s">
        <v>8</v>
      </c>
      <c r="S12" s="70" t="s">
        <v>8</v>
      </c>
    </row>
    <row r="13" spans="1:9" ht="15">
      <c r="A13" s="17" t="s">
        <v>93</v>
      </c>
      <c r="B13" s="17"/>
      <c r="C13" s="17">
        <v>43737</v>
      </c>
      <c r="D13" s="17">
        <v>45409</v>
      </c>
      <c r="E13" s="9"/>
      <c r="I13" s="11" t="s">
        <v>39</v>
      </c>
    </row>
    <row r="14" spans="1:19" ht="15">
      <c r="A14" s="17" t="s">
        <v>129</v>
      </c>
      <c r="B14" s="17"/>
      <c r="C14" s="17">
        <v>1</v>
      </c>
      <c r="D14" s="17">
        <v>1</v>
      </c>
      <c r="E14" s="9"/>
      <c r="I14" s="6" t="s">
        <v>37</v>
      </c>
      <c r="L14" s="12">
        <v>50323</v>
      </c>
      <c r="M14" s="12">
        <v>5612</v>
      </c>
      <c r="N14" s="12">
        <v>67</v>
      </c>
      <c r="O14" s="12">
        <v>-194</v>
      </c>
      <c r="P14" s="12"/>
      <c r="Q14" s="12">
        <v>50</v>
      </c>
      <c r="R14" s="12">
        <v>12458</v>
      </c>
      <c r="S14" s="12">
        <f>SUM(L14:R14)</f>
        <v>68316</v>
      </c>
    </row>
    <row r="15" spans="1:19" ht="15">
      <c r="A15" s="17" t="s">
        <v>94</v>
      </c>
      <c r="B15" s="17"/>
      <c r="C15" s="17">
        <v>2912.1186000000002</v>
      </c>
      <c r="D15" s="17">
        <v>2945</v>
      </c>
      <c r="L15" s="12"/>
      <c r="M15" s="12"/>
      <c r="N15" s="12"/>
      <c r="O15" s="12"/>
      <c r="P15" s="12"/>
      <c r="Q15" s="12"/>
      <c r="R15" s="12"/>
      <c r="S15" s="12"/>
    </row>
    <row r="16" spans="1:19" ht="15">
      <c r="A16" s="17"/>
      <c r="B16" s="17"/>
      <c r="C16" s="17"/>
      <c r="D16" s="17"/>
      <c r="I16" s="6" t="s">
        <v>137</v>
      </c>
      <c r="L16" s="12"/>
      <c r="M16" s="12"/>
      <c r="N16" s="12"/>
      <c r="O16" s="12"/>
      <c r="P16" s="12"/>
      <c r="Q16" s="12"/>
      <c r="R16" s="12">
        <v>-1104</v>
      </c>
      <c r="S16" s="12">
        <f>SUM(L16:R16)</f>
        <v>-1104</v>
      </c>
    </row>
    <row r="17" spans="1:19" ht="15">
      <c r="A17" s="17" t="s">
        <v>95</v>
      </c>
      <c r="B17" s="17"/>
      <c r="C17" s="17"/>
      <c r="D17" s="17"/>
      <c r="I17" s="6" t="s">
        <v>138</v>
      </c>
      <c r="L17" s="12"/>
      <c r="M17" s="12"/>
      <c r="N17" s="12"/>
      <c r="O17" s="12">
        <v>13</v>
      </c>
      <c r="P17" s="12"/>
      <c r="Q17" s="12"/>
      <c r="R17" s="12"/>
      <c r="S17" s="12">
        <f>O17</f>
        <v>13</v>
      </c>
    </row>
    <row r="18" spans="1:19" ht="15">
      <c r="A18" s="17" t="s">
        <v>106</v>
      </c>
      <c r="B18" s="17"/>
      <c r="C18" s="17">
        <v>9167.281</v>
      </c>
      <c r="D18" s="17">
        <v>9232</v>
      </c>
      <c r="S18" s="12"/>
    </row>
    <row r="19" spans="1:4" ht="15">
      <c r="A19" s="17" t="s">
        <v>107</v>
      </c>
      <c r="B19" s="17"/>
      <c r="C19" s="17">
        <v>7540.961</v>
      </c>
      <c r="D19" s="17">
        <v>7257</v>
      </c>
    </row>
    <row r="20" spans="1:19" ht="15.75" thickBot="1">
      <c r="A20" s="65" t="s">
        <v>108</v>
      </c>
      <c r="B20" s="17"/>
      <c r="C20" s="17">
        <f>5318+228</f>
        <v>5546</v>
      </c>
      <c r="D20" s="17">
        <f>4142</f>
        <v>4142</v>
      </c>
      <c r="I20" s="6" t="s">
        <v>139</v>
      </c>
      <c r="L20" s="13">
        <f aca="true" t="shared" si="0" ref="L20:R20">SUM(L14:L17)</f>
        <v>50323</v>
      </c>
      <c r="M20" s="13">
        <f t="shared" si="0"/>
        <v>5612</v>
      </c>
      <c r="N20" s="13">
        <f t="shared" si="0"/>
        <v>67</v>
      </c>
      <c r="O20" s="13">
        <f t="shared" si="0"/>
        <v>-181</v>
      </c>
      <c r="P20" s="13">
        <f>SUM(P14:P19)</f>
        <v>0</v>
      </c>
      <c r="Q20" s="13">
        <f t="shared" si="0"/>
        <v>50</v>
      </c>
      <c r="R20" s="13">
        <f t="shared" si="0"/>
        <v>11354</v>
      </c>
      <c r="S20" s="13">
        <f>SUM(L20:R20)</f>
        <v>67225</v>
      </c>
    </row>
    <row r="21" spans="1:24" ht="15.75" thickTop="1">
      <c r="A21" s="17" t="s">
        <v>109</v>
      </c>
      <c r="B21" s="18"/>
      <c r="C21" s="17">
        <f>7058</f>
        <v>7058</v>
      </c>
      <c r="D21" s="17">
        <f>6981</f>
        <v>6981</v>
      </c>
      <c r="I21" s="88"/>
      <c r="J21" s="30"/>
      <c r="K21" s="30"/>
      <c r="L21" s="75"/>
      <c r="M21" s="75"/>
      <c r="N21" s="75"/>
      <c r="O21" s="75"/>
      <c r="P21" s="75"/>
      <c r="Q21" s="75"/>
      <c r="R21" s="75"/>
      <c r="S21" s="75"/>
      <c r="T21" s="30"/>
      <c r="U21" s="30"/>
      <c r="V21" s="30"/>
      <c r="W21" s="30"/>
      <c r="X21" s="30"/>
    </row>
    <row r="22" spans="1:24" ht="15">
      <c r="A22" s="17" t="s">
        <v>140</v>
      </c>
      <c r="B22" s="18"/>
      <c r="C22" s="68">
        <v>0</v>
      </c>
      <c r="D22" s="17">
        <v>117</v>
      </c>
      <c r="I22" s="32" t="s">
        <v>153</v>
      </c>
      <c r="J22" s="30"/>
      <c r="K22" s="30"/>
      <c r="L22" s="75"/>
      <c r="M22" s="75"/>
      <c r="N22" s="75"/>
      <c r="O22" s="75"/>
      <c r="P22" s="75"/>
      <c r="Q22" s="75"/>
      <c r="R22" s="75"/>
      <c r="S22" s="75"/>
      <c r="T22" s="30"/>
      <c r="U22" s="30"/>
      <c r="V22" s="30"/>
      <c r="W22" s="30"/>
      <c r="X22" s="30"/>
    </row>
    <row r="23" spans="1:24" ht="15">
      <c r="A23" s="17" t="s">
        <v>110</v>
      </c>
      <c r="B23" s="17"/>
      <c r="C23" s="17">
        <v>1373.575</v>
      </c>
      <c r="D23" s="17">
        <v>4423</v>
      </c>
      <c r="I23" s="88"/>
      <c r="J23" s="30"/>
      <c r="K23" s="30"/>
      <c r="L23" s="75"/>
      <c r="M23" s="75"/>
      <c r="N23" s="75"/>
      <c r="O23" s="75"/>
      <c r="P23" s="75"/>
      <c r="Q23" s="75"/>
      <c r="R23" s="75"/>
      <c r="S23" s="30"/>
      <c r="T23" s="30"/>
      <c r="U23" s="30"/>
      <c r="V23" s="30"/>
      <c r="W23" s="30"/>
      <c r="X23" s="30"/>
    </row>
    <row r="24" spans="1:24" ht="15">
      <c r="A24" s="17" t="s">
        <v>74</v>
      </c>
      <c r="B24" s="19"/>
      <c r="C24" s="20">
        <f>SUM(C18:C23)</f>
        <v>30685.817000000003</v>
      </c>
      <c r="D24" s="20">
        <f>SUM(D18:D23)</f>
        <v>32152</v>
      </c>
      <c r="I24" s="14" t="s">
        <v>154</v>
      </c>
      <c r="J24" s="30"/>
      <c r="K24" s="30"/>
      <c r="L24" s="75"/>
      <c r="M24" s="75"/>
      <c r="N24" s="75"/>
      <c r="O24" s="75"/>
      <c r="P24" s="75"/>
      <c r="Q24" s="75"/>
      <c r="R24" s="75"/>
      <c r="S24" s="75"/>
      <c r="T24" s="30"/>
      <c r="U24" s="30"/>
      <c r="V24" s="30"/>
      <c r="W24" s="30"/>
      <c r="X24" s="30"/>
    </row>
    <row r="25" spans="1:24" ht="15">
      <c r="A25" s="17"/>
      <c r="B25" s="17"/>
      <c r="C25" s="17"/>
      <c r="D25" s="17"/>
      <c r="I25" s="14" t="s">
        <v>21</v>
      </c>
      <c r="J25" s="30"/>
      <c r="K25" s="30"/>
      <c r="L25" s="75"/>
      <c r="M25" s="75"/>
      <c r="N25" s="75"/>
      <c r="O25" s="75"/>
      <c r="P25" s="75"/>
      <c r="Q25" s="75"/>
      <c r="R25" s="75"/>
      <c r="S25" s="75"/>
      <c r="T25" s="30"/>
      <c r="U25" s="30"/>
      <c r="V25" s="30"/>
      <c r="W25" s="30"/>
      <c r="X25" s="30"/>
    </row>
    <row r="26" spans="1:24" ht="15">
      <c r="A26" s="17" t="s">
        <v>96</v>
      </c>
      <c r="B26" s="17"/>
      <c r="C26" s="17"/>
      <c r="D26" s="17"/>
      <c r="F26" s="17"/>
      <c r="I26" s="30"/>
      <c r="J26" s="30"/>
      <c r="K26" s="30"/>
      <c r="L26" s="75"/>
      <c r="M26" s="75"/>
      <c r="N26" s="75"/>
      <c r="O26" s="75"/>
      <c r="P26" s="75"/>
      <c r="Q26" s="75"/>
      <c r="R26" s="75"/>
      <c r="S26" s="75"/>
      <c r="T26" s="30"/>
      <c r="U26" s="30"/>
      <c r="V26" s="30"/>
      <c r="W26" s="30"/>
      <c r="X26" s="30"/>
    </row>
    <row r="27" spans="1:24" ht="15">
      <c r="A27" s="17" t="s">
        <v>111</v>
      </c>
      <c r="B27" s="17"/>
      <c r="C27" s="17">
        <v>2219.863</v>
      </c>
      <c r="D27" s="17">
        <v>2756</v>
      </c>
      <c r="I27" s="30"/>
      <c r="J27" s="30"/>
      <c r="K27" s="30"/>
      <c r="L27" s="75"/>
      <c r="M27" s="75"/>
      <c r="N27" s="75"/>
      <c r="O27" s="75"/>
      <c r="P27" s="75"/>
      <c r="Q27" s="75"/>
      <c r="R27" s="75"/>
      <c r="S27" s="75"/>
      <c r="T27" s="30"/>
      <c r="U27" s="30"/>
      <c r="V27" s="30"/>
      <c r="W27" s="30"/>
      <c r="X27" s="30"/>
    </row>
    <row r="28" spans="1:24" ht="15">
      <c r="A28" s="66" t="s">
        <v>112</v>
      </c>
      <c r="B28" s="17"/>
      <c r="C28" s="17">
        <v>1030</v>
      </c>
      <c r="D28" s="17">
        <v>2519</v>
      </c>
      <c r="I28" s="30"/>
      <c r="J28" s="30"/>
      <c r="K28" s="30"/>
      <c r="L28" s="75"/>
      <c r="M28" s="30"/>
      <c r="N28" s="30"/>
      <c r="O28" s="30"/>
      <c r="P28" s="30"/>
      <c r="Q28" s="30"/>
      <c r="R28" s="30"/>
      <c r="S28" s="75"/>
      <c r="T28" s="30"/>
      <c r="U28" s="30"/>
      <c r="V28" s="30"/>
      <c r="W28" s="30"/>
      <c r="X28" s="30"/>
    </row>
    <row r="29" spans="1:24" ht="15">
      <c r="A29" s="21" t="s">
        <v>113</v>
      </c>
      <c r="B29" s="17"/>
      <c r="C29" s="17">
        <v>1434</v>
      </c>
      <c r="D29" s="17">
        <v>1288</v>
      </c>
      <c r="I29" s="30"/>
      <c r="J29" s="30"/>
      <c r="K29" s="30"/>
      <c r="L29" s="75"/>
      <c r="M29" s="75"/>
      <c r="N29" s="75"/>
      <c r="O29" s="75"/>
      <c r="P29" s="75"/>
      <c r="Q29" s="75"/>
      <c r="R29" s="75"/>
      <c r="S29" s="75"/>
      <c r="T29" s="30"/>
      <c r="U29" s="30"/>
      <c r="V29" s="30"/>
      <c r="W29" s="30"/>
      <c r="X29" s="30"/>
    </row>
    <row r="30" spans="1:24" ht="15">
      <c r="A30" s="65" t="s">
        <v>114</v>
      </c>
      <c r="B30" s="17"/>
      <c r="C30" s="17">
        <v>281</v>
      </c>
      <c r="D30" s="17">
        <v>561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4" ht="15">
      <c r="A31" s="21" t="s">
        <v>115</v>
      </c>
      <c r="B31" s="17"/>
      <c r="C31" s="17">
        <v>299</v>
      </c>
      <c r="D31" s="68">
        <v>0</v>
      </c>
    </row>
    <row r="32" spans="1:4" ht="15">
      <c r="A32" s="21" t="s">
        <v>116</v>
      </c>
      <c r="B32" s="17"/>
      <c r="C32" s="22">
        <v>116.204</v>
      </c>
      <c r="D32" s="12">
        <f>72</f>
        <v>72</v>
      </c>
    </row>
    <row r="33" spans="1:4" ht="15">
      <c r="A33" s="17" t="s">
        <v>75</v>
      </c>
      <c r="B33" s="19"/>
      <c r="C33" s="20">
        <f>SUM(C27:C32)</f>
        <v>5380.066999999999</v>
      </c>
      <c r="D33" s="20">
        <f>SUM(D27:D32)</f>
        <v>7196</v>
      </c>
    </row>
    <row r="34" spans="1:4" ht="15">
      <c r="A34" s="17"/>
      <c r="B34" s="17"/>
      <c r="C34" s="17"/>
      <c r="D34" s="17"/>
    </row>
    <row r="35" spans="1:4" ht="15">
      <c r="A35" s="17" t="s">
        <v>76</v>
      </c>
      <c r="B35" s="17"/>
      <c r="C35" s="17">
        <f>C24-C33</f>
        <v>25305.750000000004</v>
      </c>
      <c r="D35" s="17">
        <f>D24-D33</f>
        <v>24956</v>
      </c>
    </row>
    <row r="36" spans="1:4" ht="15">
      <c r="A36" s="17"/>
      <c r="B36" s="17"/>
      <c r="C36" s="17"/>
      <c r="D36" s="17"/>
    </row>
    <row r="37" spans="1:4" ht="15.75" thickBot="1">
      <c r="A37" s="17"/>
      <c r="B37" s="19"/>
      <c r="C37" s="23">
        <f>C35+SUM(C13:C15)</f>
        <v>71955.8686</v>
      </c>
      <c r="D37" s="23">
        <f>D35+SUM(D13:D15)</f>
        <v>73311</v>
      </c>
    </row>
    <row r="38" spans="1:4" ht="15.75" thickTop="1">
      <c r="A38" s="17"/>
      <c r="B38" s="17"/>
      <c r="C38" s="17"/>
      <c r="D38" s="17"/>
    </row>
    <row r="39" spans="1:4" ht="15">
      <c r="A39" s="17" t="s">
        <v>77</v>
      </c>
      <c r="B39" s="17"/>
      <c r="C39" s="17"/>
      <c r="D39" s="17"/>
    </row>
    <row r="40" spans="1:4" ht="15">
      <c r="A40" s="17" t="s">
        <v>97</v>
      </c>
      <c r="B40" s="17"/>
      <c r="C40" s="17">
        <v>50323</v>
      </c>
      <c r="D40" s="17">
        <v>50323</v>
      </c>
    </row>
    <row r="41" spans="1:4" ht="15">
      <c r="A41" s="17" t="s">
        <v>98</v>
      </c>
      <c r="B41" s="17"/>
      <c r="C41" s="17">
        <v>5612.297</v>
      </c>
      <c r="D41" s="17">
        <v>5612</v>
      </c>
    </row>
    <row r="42" spans="1:4" ht="15">
      <c r="A42" s="17" t="s">
        <v>149</v>
      </c>
      <c r="B42" s="19"/>
      <c r="C42" s="19">
        <v>11354</v>
      </c>
      <c r="D42" s="19">
        <v>12458</v>
      </c>
    </row>
    <row r="43" spans="1:4" ht="15">
      <c r="A43" s="17" t="s">
        <v>99</v>
      </c>
      <c r="B43" s="19"/>
      <c r="C43" s="19">
        <v>-181</v>
      </c>
      <c r="D43" s="19">
        <v>-194</v>
      </c>
    </row>
    <row r="44" spans="1:4" ht="15">
      <c r="A44" s="17" t="s">
        <v>100</v>
      </c>
      <c r="B44" s="19"/>
      <c r="C44" s="19">
        <v>50</v>
      </c>
      <c r="D44" s="19">
        <v>50</v>
      </c>
    </row>
    <row r="45" spans="1:4" ht="15">
      <c r="A45" s="17" t="s">
        <v>101</v>
      </c>
      <c r="B45" s="19"/>
      <c r="C45" s="24">
        <v>67</v>
      </c>
      <c r="D45" s="24">
        <v>67.47</v>
      </c>
    </row>
    <row r="46" spans="1:4" ht="15">
      <c r="A46" s="17" t="s">
        <v>130</v>
      </c>
      <c r="B46" s="19"/>
      <c r="C46" s="17">
        <f>SUM(C40:C45)</f>
        <v>67225.29699999999</v>
      </c>
      <c r="D46" s="17">
        <f>SUM(D40:D45)</f>
        <v>68316.47</v>
      </c>
    </row>
    <row r="47" spans="1:4" ht="15">
      <c r="A47" s="17"/>
      <c r="B47" s="17"/>
      <c r="C47" s="17"/>
      <c r="D47" s="17"/>
    </row>
    <row r="48" spans="1:4" ht="15">
      <c r="A48" s="17" t="s">
        <v>102</v>
      </c>
      <c r="B48" s="17"/>
      <c r="C48" s="17">
        <v>4296.169</v>
      </c>
      <c r="D48" s="17">
        <v>4558</v>
      </c>
    </row>
    <row r="49" spans="1:4" ht="15">
      <c r="A49" s="17" t="s">
        <v>103</v>
      </c>
      <c r="B49" s="17"/>
      <c r="C49" s="17">
        <v>58.919</v>
      </c>
      <c r="D49" s="17">
        <v>61</v>
      </c>
    </row>
    <row r="50" spans="1:4" ht="15">
      <c r="A50" s="17" t="s">
        <v>104</v>
      </c>
      <c r="B50" s="17"/>
      <c r="C50" s="17">
        <v>375.9</v>
      </c>
      <c r="D50" s="17">
        <v>376</v>
      </c>
    </row>
    <row r="51" spans="1:4" ht="15">
      <c r="A51" s="17"/>
      <c r="B51" s="17"/>
      <c r="C51" s="17"/>
      <c r="D51" s="17"/>
    </row>
    <row r="52" spans="1:4" ht="15.75" thickBot="1">
      <c r="A52" s="17"/>
      <c r="B52" s="19"/>
      <c r="C52" s="23">
        <f>SUM(C46:C50)</f>
        <v>71956.28499999997</v>
      </c>
      <c r="D52" s="23">
        <f>SUM(D46:D50)</f>
        <v>73311.47</v>
      </c>
    </row>
    <row r="53" spans="1:4" ht="15.75" thickTop="1">
      <c r="A53" s="17"/>
      <c r="B53" s="19"/>
      <c r="C53" s="19"/>
      <c r="D53" s="19"/>
    </row>
    <row r="54" spans="1:4" ht="15">
      <c r="A54" s="17" t="s">
        <v>27</v>
      </c>
      <c r="B54" s="19"/>
      <c r="C54" s="25">
        <f>(C46-C15)/50323</f>
        <v>1.2780076386542931</v>
      </c>
      <c r="D54" s="25">
        <f>(D46-D15)/50323</f>
        <v>1.2990376169942173</v>
      </c>
    </row>
    <row r="55" spans="1:4" ht="15">
      <c r="A55" s="17"/>
      <c r="B55" s="19"/>
      <c r="C55" s="19"/>
      <c r="D55" s="19"/>
    </row>
    <row r="56" spans="1:4" ht="15">
      <c r="A56" s="14" t="s">
        <v>78</v>
      </c>
      <c r="B56" s="19"/>
      <c r="C56" s="19"/>
      <c r="D56" s="19"/>
    </row>
    <row r="57" spans="1:4" ht="15">
      <c r="A57" s="14" t="s">
        <v>131</v>
      </c>
      <c r="B57" s="19"/>
      <c r="C57" s="19"/>
      <c r="D57" s="19"/>
    </row>
    <row r="58" spans="1:4" ht="15">
      <c r="A58" s="17"/>
      <c r="B58" s="19"/>
      <c r="C58" s="19"/>
      <c r="D58" s="19"/>
    </row>
    <row r="59" spans="1:4" ht="12" customHeight="1">
      <c r="A59" s="17"/>
      <c r="B59" s="19"/>
      <c r="C59" s="19"/>
      <c r="D59" s="19"/>
    </row>
    <row r="60" ht="15">
      <c r="A60" s="9" t="s">
        <v>0</v>
      </c>
    </row>
    <row r="61" ht="15">
      <c r="A61" s="9" t="s">
        <v>1</v>
      </c>
    </row>
    <row r="62" ht="15">
      <c r="A62" s="9" t="s">
        <v>2</v>
      </c>
    </row>
    <row r="63" ht="15">
      <c r="D63" s="15"/>
    </row>
    <row r="64" spans="1:4" ht="15">
      <c r="A64" s="9" t="s">
        <v>42</v>
      </c>
      <c r="D64" s="15"/>
    </row>
    <row r="65" spans="1:6" ht="15">
      <c r="A65" s="9" t="s">
        <v>44</v>
      </c>
      <c r="D65" s="15"/>
      <c r="E65" s="16"/>
      <c r="F65" s="16"/>
    </row>
    <row r="66" spans="4:6" ht="15">
      <c r="D66" s="15"/>
      <c r="E66" s="16"/>
      <c r="F66" s="16"/>
    </row>
    <row r="67" spans="3:6" ht="15">
      <c r="C67" s="70" t="s">
        <v>132</v>
      </c>
      <c r="D67" s="15"/>
      <c r="E67" s="16"/>
      <c r="F67" s="16"/>
    </row>
    <row r="68" spans="2:6" ht="15">
      <c r="B68" s="9"/>
      <c r="C68" s="70" t="s">
        <v>133</v>
      </c>
      <c r="D68" s="15"/>
      <c r="E68" s="16"/>
      <c r="F68" s="16"/>
    </row>
    <row r="69" spans="2:5" ht="15">
      <c r="B69" s="9"/>
      <c r="C69" s="70" t="str">
        <f>C11</f>
        <v>30/9/2002</v>
      </c>
      <c r="D69" s="15"/>
      <c r="E69" s="9"/>
    </row>
    <row r="70" spans="3:5" ht="15">
      <c r="C70" s="70" t="s">
        <v>18</v>
      </c>
      <c r="D70" s="15"/>
      <c r="E70" s="9"/>
    </row>
    <row r="71" spans="1:5" ht="15">
      <c r="A71" s="6" t="s">
        <v>134</v>
      </c>
      <c r="C71" s="26">
        <v>-903</v>
      </c>
      <c r="D71" s="15"/>
      <c r="E71" s="9"/>
    </row>
    <row r="72" spans="1:5" ht="15">
      <c r="A72" s="27" t="s">
        <v>79</v>
      </c>
      <c r="C72" s="28"/>
      <c r="D72" s="15"/>
      <c r="E72" s="9"/>
    </row>
    <row r="73" spans="1:4" ht="15">
      <c r="A73" s="29" t="s">
        <v>46</v>
      </c>
      <c r="C73" s="28">
        <v>33</v>
      </c>
      <c r="D73" s="15"/>
    </row>
    <row r="74" spans="1:4" ht="15">
      <c r="A74" s="29" t="s">
        <v>6</v>
      </c>
      <c r="C74" s="28">
        <v>-9</v>
      </c>
      <c r="D74" s="15"/>
    </row>
    <row r="75" spans="1:4" ht="15">
      <c r="A75" s="29" t="s">
        <v>47</v>
      </c>
      <c r="C75" s="28">
        <v>656</v>
      </c>
      <c r="D75" s="15"/>
    </row>
    <row r="76" spans="1:4" ht="15">
      <c r="A76" s="29" t="s">
        <v>48</v>
      </c>
      <c r="C76" s="30">
        <v>137</v>
      </c>
      <c r="D76" s="15"/>
    </row>
    <row r="77" spans="1:4" ht="15">
      <c r="A77" s="29" t="s">
        <v>49</v>
      </c>
      <c r="C77" s="31">
        <v>-29</v>
      </c>
      <c r="D77" s="15"/>
    </row>
    <row r="78" spans="1:4" ht="15">
      <c r="A78" s="32" t="s">
        <v>105</v>
      </c>
      <c r="C78" s="31">
        <v>13</v>
      </c>
      <c r="D78" s="15"/>
    </row>
    <row r="79" spans="1:4" ht="15">
      <c r="A79" s="32" t="s">
        <v>117</v>
      </c>
      <c r="C79" s="33">
        <v>-192</v>
      </c>
      <c r="D79" s="15"/>
    </row>
    <row r="80" spans="1:4" ht="15">
      <c r="A80" s="34" t="s">
        <v>135</v>
      </c>
      <c r="C80" s="35">
        <f>SUM(C71:C79)</f>
        <v>-294</v>
      </c>
      <c r="D80" s="15"/>
    </row>
    <row r="81" spans="1:4" ht="15">
      <c r="A81" s="34"/>
      <c r="C81" s="35"/>
      <c r="D81" s="15"/>
    </row>
    <row r="82" spans="1:4" ht="15">
      <c r="A82" s="67" t="s">
        <v>136</v>
      </c>
      <c r="C82" s="36"/>
      <c r="D82" s="15"/>
    </row>
    <row r="83" spans="1:4" ht="15">
      <c r="A83" s="29" t="s">
        <v>50</v>
      </c>
      <c r="C83" s="28">
        <v>65</v>
      </c>
      <c r="D83" s="15"/>
    </row>
    <row r="84" spans="1:4" ht="15">
      <c r="A84" s="29" t="s">
        <v>51</v>
      </c>
      <c r="C84" s="37">
        <f>-851-2-200</f>
        <v>-1053</v>
      </c>
      <c r="D84" s="15"/>
    </row>
    <row r="85" spans="1:4" ht="15">
      <c r="A85" s="29" t="s">
        <v>52</v>
      </c>
      <c r="C85" s="38">
        <v>703</v>
      </c>
      <c r="D85" s="15"/>
    </row>
    <row r="86" spans="1:4" ht="15">
      <c r="A86" s="39" t="s">
        <v>53</v>
      </c>
      <c r="C86" s="35">
        <f>SUM(C80:C85)</f>
        <v>-579</v>
      </c>
      <c r="D86" s="15"/>
    </row>
    <row r="87" spans="1:4" ht="15">
      <c r="A87" s="40"/>
      <c r="C87" s="28"/>
      <c r="D87" s="15"/>
    </row>
    <row r="88" spans="1:4" ht="15">
      <c r="A88" s="29" t="s">
        <v>54</v>
      </c>
      <c r="C88" s="31">
        <v>-93</v>
      </c>
      <c r="D88" s="15"/>
    </row>
    <row r="89" spans="1:4" ht="15">
      <c r="A89" s="29" t="s">
        <v>55</v>
      </c>
      <c r="C89" s="33">
        <f>-C76</f>
        <v>-137</v>
      </c>
      <c r="D89" s="15"/>
    </row>
    <row r="90" spans="1:4" ht="15">
      <c r="A90" s="34" t="s">
        <v>56</v>
      </c>
      <c r="C90" s="35">
        <f>SUM(C86:C89)</f>
        <v>-809</v>
      </c>
      <c r="D90" s="15"/>
    </row>
    <row r="91" spans="1:4" ht="15">
      <c r="A91" s="36"/>
      <c r="C91" s="28"/>
      <c r="D91" s="15"/>
    </row>
    <row r="92" spans="1:4" ht="15">
      <c r="A92" s="40" t="s">
        <v>57</v>
      </c>
      <c r="C92" s="28"/>
      <c r="D92" s="15"/>
    </row>
    <row r="93" spans="1:4" ht="15">
      <c r="A93" s="29" t="s">
        <v>58</v>
      </c>
      <c r="C93" s="28">
        <f>-C77</f>
        <v>29</v>
      </c>
      <c r="D93" s="15"/>
    </row>
    <row r="94" spans="1:4" ht="15">
      <c r="A94" s="41" t="s">
        <v>161</v>
      </c>
      <c r="B94" s="42"/>
      <c r="C94" s="43">
        <v>-236</v>
      </c>
      <c r="D94" s="15"/>
    </row>
    <row r="95" spans="1:4" ht="15">
      <c r="A95" s="29" t="s">
        <v>59</v>
      </c>
      <c r="C95" s="28">
        <v>67</v>
      </c>
      <c r="D95" s="15"/>
    </row>
    <row r="96" spans="1:8" ht="15">
      <c r="A96" s="29" t="s">
        <v>60</v>
      </c>
      <c r="C96" s="44">
        <v>-1733</v>
      </c>
      <c r="D96" s="15"/>
      <c r="E96" s="42"/>
      <c r="F96" s="42"/>
      <c r="G96" s="42"/>
      <c r="H96" s="42"/>
    </row>
    <row r="97" spans="1:4" ht="15">
      <c r="A97" s="34" t="s">
        <v>61</v>
      </c>
      <c r="C97" s="35">
        <f>SUM(C93:C96)</f>
        <v>-1873</v>
      </c>
      <c r="D97" s="15"/>
    </row>
    <row r="98" spans="1:4" ht="15">
      <c r="A98" s="36"/>
      <c r="C98" s="28"/>
      <c r="D98" s="15"/>
    </row>
    <row r="99" spans="1:4" ht="15">
      <c r="A99" s="40" t="s">
        <v>62</v>
      </c>
      <c r="C99" s="28"/>
      <c r="D99" s="15"/>
    </row>
    <row r="100" spans="1:4" ht="15">
      <c r="A100" s="29" t="s">
        <v>63</v>
      </c>
      <c r="C100" s="31">
        <v>-373</v>
      </c>
      <c r="D100" s="15"/>
    </row>
    <row r="101" spans="1:4" ht="15">
      <c r="A101" s="29" t="s">
        <v>64</v>
      </c>
      <c r="C101" s="45">
        <v>-216</v>
      </c>
      <c r="D101" s="15"/>
    </row>
    <row r="102" spans="1:4" ht="15">
      <c r="A102" s="34" t="s">
        <v>65</v>
      </c>
      <c r="C102" s="46">
        <f>SUM(C100:C101)</f>
        <v>-589</v>
      </c>
      <c r="D102" s="15"/>
    </row>
    <row r="103" spans="1:4" ht="15">
      <c r="A103" s="40"/>
      <c r="C103" s="47"/>
      <c r="D103" s="15"/>
    </row>
    <row r="104" spans="1:4" ht="15">
      <c r="A104" s="40" t="s">
        <v>151</v>
      </c>
      <c r="C104" s="28">
        <f>C102+C97+C90</f>
        <v>-3271</v>
      </c>
      <c r="D104" s="15"/>
    </row>
    <row r="105" spans="1:4" ht="15">
      <c r="A105" s="40" t="s">
        <v>21</v>
      </c>
      <c r="C105" s="28"/>
      <c r="D105" s="15"/>
    </row>
    <row r="106" spans="1:4" ht="15">
      <c r="A106" s="40" t="s">
        <v>152</v>
      </c>
      <c r="C106" s="48">
        <v>11204</v>
      </c>
      <c r="D106" s="69"/>
    </row>
    <row r="107" spans="1:4" ht="15">
      <c r="A107" s="40"/>
      <c r="C107" s="48"/>
      <c r="D107" s="69"/>
    </row>
    <row r="108" spans="1:4" ht="15">
      <c r="A108" s="40" t="s">
        <v>66</v>
      </c>
      <c r="C108" s="28"/>
      <c r="D108" s="15"/>
    </row>
    <row r="109" spans="1:4" ht="15.75" thickBot="1">
      <c r="A109" s="40" t="s">
        <v>124</v>
      </c>
      <c r="C109" s="49">
        <f>SUM(C104:C106)</f>
        <v>7933</v>
      </c>
      <c r="D109" s="69" t="s">
        <v>150</v>
      </c>
    </row>
    <row r="110" spans="1:4" ht="15.75" thickTop="1">
      <c r="A110" s="30"/>
      <c r="C110" s="28"/>
      <c r="D110" s="15"/>
    </row>
    <row r="111" ht="15">
      <c r="A111" s="14" t="s">
        <v>83</v>
      </c>
    </row>
    <row r="112" ht="15">
      <c r="A112" s="14" t="s">
        <v>123</v>
      </c>
    </row>
    <row r="114" ht="15">
      <c r="A114" s="6" t="s">
        <v>157</v>
      </c>
    </row>
    <row r="115" ht="15">
      <c r="A115" s="6" t="s">
        <v>158</v>
      </c>
    </row>
    <row r="128" spans="1:8" s="42" customFormat="1" ht="14.25" customHeight="1">
      <c r="A128" s="6"/>
      <c r="B128" s="6"/>
      <c r="C128" s="6"/>
      <c r="D128" s="6"/>
      <c r="E128" s="6"/>
      <c r="F128" s="6"/>
      <c r="G128" s="6"/>
      <c r="H128" s="6"/>
    </row>
  </sheetData>
  <mergeCells count="1">
    <mergeCell ref="M8:Q8"/>
  </mergeCells>
  <printOptions/>
  <pageMargins left="0.48" right="0.23" top="0.41" bottom="0.28" header="0.34" footer="0.17"/>
  <pageSetup horizontalDpi="600" verticalDpi="600" orientation="landscape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5:L210"/>
  <sheetViews>
    <sheetView workbookViewId="0" topLeftCell="B225">
      <selection activeCell="B235" sqref="B235:L262"/>
    </sheetView>
  </sheetViews>
  <sheetFormatPr defaultColWidth="9.140625" defaultRowHeight="12.75"/>
  <cols>
    <col min="1" max="1" width="0.71875" style="0" hidden="1" customWidth="1"/>
    <col min="5" max="5" width="13.421875" style="0" customWidth="1"/>
    <col min="6" max="6" width="10.57421875" style="0" bestFit="1" customWidth="1"/>
    <col min="7" max="7" width="2.8515625" style="0" customWidth="1"/>
    <col min="8" max="8" width="10.421875" style="0" customWidth="1"/>
    <col min="9" max="9" width="3.00390625" style="0" customWidth="1"/>
    <col min="10" max="10" width="11.8515625" style="0" customWidth="1"/>
    <col min="11" max="11" width="1.28515625" style="0" customWidth="1"/>
    <col min="12" max="12" width="14.57421875" style="0" customWidth="1"/>
  </cols>
  <sheetData>
    <row r="5" spans="2:12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16" ht="3" customHeight="1"/>
    <row r="28" ht="1.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5" spans="2:12" s="71" customFormat="1" ht="15">
      <c r="B125" s="72"/>
      <c r="F125" s="91" t="s">
        <v>9</v>
      </c>
      <c r="G125" s="91"/>
      <c r="H125" s="91"/>
      <c r="J125" s="91" t="s">
        <v>10</v>
      </c>
      <c r="K125" s="91"/>
      <c r="L125" s="91"/>
    </row>
    <row r="126" spans="2:12" s="71" customFormat="1" ht="15">
      <c r="B126" s="72"/>
      <c r="F126" s="15"/>
      <c r="G126" s="15"/>
      <c r="H126" s="15" t="s">
        <v>11</v>
      </c>
      <c r="J126" s="15"/>
      <c r="K126" s="15"/>
      <c r="L126" s="15" t="s">
        <v>11</v>
      </c>
    </row>
    <row r="127" spans="2:12" s="71" customFormat="1" ht="15">
      <c r="B127" s="72"/>
      <c r="F127" s="15" t="s">
        <v>12</v>
      </c>
      <c r="G127" s="15"/>
      <c r="H127" s="15" t="s">
        <v>13</v>
      </c>
      <c r="J127" s="15" t="s">
        <v>12</v>
      </c>
      <c r="K127" s="15"/>
      <c r="L127" s="15" t="s">
        <v>14</v>
      </c>
    </row>
    <row r="128" spans="2:12" s="71" customFormat="1" ht="15">
      <c r="B128" s="72"/>
      <c r="F128" s="15" t="s">
        <v>19</v>
      </c>
      <c r="G128" s="15"/>
      <c r="H128" s="15" t="s">
        <v>15</v>
      </c>
      <c r="J128" s="15" t="s">
        <v>16</v>
      </c>
      <c r="K128" s="15"/>
      <c r="L128" s="15" t="s">
        <v>17</v>
      </c>
    </row>
    <row r="129" spans="2:12" s="71" customFormat="1" ht="15">
      <c r="B129" s="92" t="s">
        <v>141</v>
      </c>
      <c r="C129" s="92"/>
      <c r="F129" s="15" t="s">
        <v>20</v>
      </c>
      <c r="G129" s="15"/>
      <c r="H129" s="15" t="s">
        <v>45</v>
      </c>
      <c r="J129" s="15" t="str">
        <f>F129</f>
        <v>30/9/2002</v>
      </c>
      <c r="K129" s="15"/>
      <c r="L129" s="15" t="str">
        <f>H129</f>
        <v>30/9/2001</v>
      </c>
    </row>
    <row r="130" spans="2:12" s="71" customFormat="1" ht="15">
      <c r="B130" s="72"/>
      <c r="F130" s="15" t="s">
        <v>18</v>
      </c>
      <c r="G130" s="15"/>
      <c r="H130" s="15" t="s">
        <v>18</v>
      </c>
      <c r="J130" s="15" t="s">
        <v>18</v>
      </c>
      <c r="K130" s="15"/>
      <c r="L130" s="15" t="s">
        <v>18</v>
      </c>
    </row>
    <row r="131" spans="2:12" s="71" customFormat="1" ht="15">
      <c r="B131" s="6" t="s">
        <v>142</v>
      </c>
      <c r="F131" s="12">
        <v>17</v>
      </c>
      <c r="G131" s="12"/>
      <c r="H131" s="73">
        <v>0</v>
      </c>
      <c r="J131" s="12">
        <v>17</v>
      </c>
      <c r="K131" s="12"/>
      <c r="L131" s="73">
        <v>0</v>
      </c>
    </row>
    <row r="132" spans="2:12" s="71" customFormat="1" ht="15">
      <c r="B132" s="6" t="s">
        <v>143</v>
      </c>
      <c r="F132" s="74">
        <v>175</v>
      </c>
      <c r="G132" s="75"/>
      <c r="H132" s="76">
        <v>0</v>
      </c>
      <c r="J132" s="74">
        <v>175</v>
      </c>
      <c r="K132" s="75"/>
      <c r="L132" s="76">
        <v>0</v>
      </c>
    </row>
    <row r="133" spans="2:12" s="71" customFormat="1" ht="15">
      <c r="B133" s="6"/>
      <c r="F133" s="75">
        <f>SUM(F131:F132)</f>
        <v>192</v>
      </c>
      <c r="G133" s="12"/>
      <c r="H133" s="77">
        <f>SUM(H131:H132)</f>
        <v>0</v>
      </c>
      <c r="J133" s="75">
        <f>SUM(J131:J132)</f>
        <v>192</v>
      </c>
      <c r="K133" s="75"/>
      <c r="L133" s="77">
        <f>SUM(L131:L132)</f>
        <v>0</v>
      </c>
    </row>
    <row r="134" spans="2:12" s="71" customFormat="1" ht="15">
      <c r="B134" s="6" t="s">
        <v>144</v>
      </c>
      <c r="F134" s="75">
        <v>0</v>
      </c>
      <c r="G134" s="12"/>
      <c r="H134" s="77">
        <v>0</v>
      </c>
      <c r="J134" s="75">
        <v>0</v>
      </c>
      <c r="K134" s="12"/>
      <c r="L134" s="77">
        <v>0</v>
      </c>
    </row>
    <row r="135" spans="2:12" s="71" customFormat="1" ht="15.75" thickBot="1">
      <c r="B135" s="72"/>
      <c r="F135" s="13">
        <f>SUM(F133:F134)</f>
        <v>192</v>
      </c>
      <c r="G135" s="12"/>
      <c r="H135" s="78">
        <f>SUM(H133:H134)</f>
        <v>0</v>
      </c>
      <c r="J135" s="13">
        <f>SUM(J133:J134)</f>
        <v>192</v>
      </c>
      <c r="K135" s="12"/>
      <c r="L135" s="78">
        <f>SUM(L133:L134)</f>
        <v>0</v>
      </c>
    </row>
    <row r="136" ht="13.5" thickTop="1"/>
    <row r="141" ht="41.25" customHeight="1"/>
    <row r="147" spans="2:9" ht="14.25">
      <c r="B147" s="4" t="s">
        <v>155</v>
      </c>
      <c r="C147" s="2"/>
      <c r="D147" s="2"/>
      <c r="E147" s="2"/>
      <c r="F147" s="2"/>
      <c r="G147" s="2"/>
      <c r="H147" s="2"/>
      <c r="I147" s="2"/>
    </row>
    <row r="148" spans="2:9" ht="14.25">
      <c r="B148" s="4"/>
      <c r="C148" s="2"/>
      <c r="D148" s="2"/>
      <c r="E148" s="2"/>
      <c r="F148" s="2"/>
      <c r="G148" s="2"/>
      <c r="H148" s="2"/>
      <c r="I148" s="2"/>
    </row>
    <row r="149" spans="2:9" ht="15">
      <c r="B149" s="8" t="s">
        <v>145</v>
      </c>
      <c r="C149" s="2"/>
      <c r="D149" s="2"/>
      <c r="E149" s="2"/>
      <c r="F149" s="2"/>
      <c r="G149" s="2"/>
      <c r="H149" s="2"/>
      <c r="I149" s="2"/>
    </row>
    <row r="150" spans="2:9" ht="15">
      <c r="B150" s="8"/>
      <c r="C150" s="2"/>
      <c r="D150" s="2"/>
      <c r="E150" s="2"/>
      <c r="F150" s="2"/>
      <c r="G150" s="2"/>
      <c r="H150" s="2"/>
      <c r="I150" s="2"/>
    </row>
    <row r="197" spans="2:10" ht="15">
      <c r="B197" s="7" t="s">
        <v>156</v>
      </c>
      <c r="C197" s="9"/>
      <c r="D197" s="6"/>
      <c r="E197" s="6"/>
      <c r="F197" s="6"/>
      <c r="G197" s="6"/>
      <c r="H197" s="6"/>
      <c r="I197" s="6"/>
      <c r="J197" s="71"/>
    </row>
    <row r="198" spans="2:10" ht="15">
      <c r="B198" s="9"/>
      <c r="C198" s="71"/>
      <c r="D198" s="6"/>
      <c r="E198" s="6"/>
      <c r="F198" s="71"/>
      <c r="G198" s="71"/>
      <c r="H198" s="15" t="s">
        <v>22</v>
      </c>
      <c r="I198" s="6"/>
      <c r="J198" s="15" t="s">
        <v>23</v>
      </c>
    </row>
    <row r="199" spans="2:10" ht="15">
      <c r="B199" s="5"/>
      <c r="C199" s="71"/>
      <c r="D199" s="79"/>
      <c r="E199" s="80"/>
      <c r="F199" s="71"/>
      <c r="G199" s="71"/>
      <c r="H199" s="15" t="s">
        <v>24</v>
      </c>
      <c r="I199" s="80"/>
      <c r="J199" s="15" t="s">
        <v>25</v>
      </c>
    </row>
    <row r="200" spans="2:10" ht="15">
      <c r="B200" s="5"/>
      <c r="C200" s="71"/>
      <c r="D200" s="79"/>
      <c r="E200" s="80"/>
      <c r="F200" s="71"/>
      <c r="G200" s="71"/>
      <c r="H200" s="15" t="s">
        <v>15</v>
      </c>
      <c r="I200" s="80"/>
      <c r="J200" s="15" t="s">
        <v>84</v>
      </c>
    </row>
    <row r="201" spans="2:10" ht="15">
      <c r="B201" s="5"/>
      <c r="C201" s="71"/>
      <c r="D201" s="79"/>
      <c r="E201" s="80"/>
      <c r="F201" s="71"/>
      <c r="G201" s="71"/>
      <c r="H201" s="15" t="s">
        <v>20</v>
      </c>
      <c r="I201" s="80"/>
      <c r="J201" s="15" t="s">
        <v>73</v>
      </c>
    </row>
    <row r="202" spans="2:10" ht="15">
      <c r="B202" s="5"/>
      <c r="C202" s="71"/>
      <c r="D202" s="79"/>
      <c r="E202" s="80"/>
      <c r="F202" s="71"/>
      <c r="G202" s="71"/>
      <c r="H202" s="79" t="s">
        <v>18</v>
      </c>
      <c r="I202" s="80"/>
      <c r="J202" s="79" t="s">
        <v>18</v>
      </c>
    </row>
    <row r="203" spans="2:10" ht="15">
      <c r="B203" s="5"/>
      <c r="C203" s="71"/>
      <c r="D203" s="5"/>
      <c r="E203" s="81"/>
      <c r="F203" s="71"/>
      <c r="G203" s="71"/>
      <c r="H203" s="5"/>
      <c r="I203" s="5"/>
      <c r="J203" s="5"/>
    </row>
    <row r="204" spans="2:10" ht="15">
      <c r="B204" s="71"/>
      <c r="C204" s="71"/>
      <c r="D204" s="5" t="s">
        <v>80</v>
      </c>
      <c r="E204" s="82"/>
      <c r="F204" s="71"/>
      <c r="G204" s="71"/>
      <c r="H204" s="83">
        <f>'BS,CF,EQTY'!C30+'BS,CF,EQTY'!C31+'BS,CF,EQTY'!C29</f>
        <v>2014</v>
      </c>
      <c r="I204" s="83"/>
      <c r="J204" s="83">
        <f>'BS,CF,EQTY'!D29+'BS,CF,EQTY'!D30+'BS,CF,EQTY'!D31</f>
        <v>1849</v>
      </c>
    </row>
    <row r="205" spans="2:10" ht="15">
      <c r="B205" s="71"/>
      <c r="C205" s="71"/>
      <c r="D205" s="5" t="s">
        <v>81</v>
      </c>
      <c r="E205" s="82"/>
      <c r="F205" s="71"/>
      <c r="G205" s="71"/>
      <c r="H205" s="83">
        <f>'BS,CF,EQTY'!C48</f>
        <v>4296.169</v>
      </c>
      <c r="I205" s="83"/>
      <c r="J205" s="83">
        <f>'BS,CF,EQTY'!D48</f>
        <v>4558</v>
      </c>
    </row>
    <row r="206" spans="2:10" ht="15">
      <c r="B206" s="5"/>
      <c r="C206" s="71"/>
      <c r="D206" s="84"/>
      <c r="E206" s="84"/>
      <c r="F206" s="71"/>
      <c r="G206" s="71"/>
      <c r="H206" s="85">
        <f>H205+H204</f>
        <v>6310.169</v>
      </c>
      <c r="I206" s="83"/>
      <c r="J206" s="85">
        <f>J205+J204</f>
        <v>6407</v>
      </c>
    </row>
    <row r="207" spans="2:10" ht="15">
      <c r="B207" s="6"/>
      <c r="C207" s="12"/>
      <c r="D207" s="75"/>
      <c r="E207" s="12"/>
      <c r="F207" s="12"/>
      <c r="G207" s="12"/>
      <c r="H207" s="12"/>
      <c r="I207" s="75"/>
      <c r="J207" s="71"/>
    </row>
    <row r="208" spans="2:10" ht="15">
      <c r="B208" s="6" t="s">
        <v>82</v>
      </c>
      <c r="C208" s="12"/>
      <c r="D208" s="12"/>
      <c r="E208" s="12"/>
      <c r="F208" s="12"/>
      <c r="G208" s="12"/>
      <c r="H208" s="12"/>
      <c r="I208" s="12"/>
      <c r="J208" s="71"/>
    </row>
    <row r="209" spans="2:9" ht="15">
      <c r="B209" s="6"/>
      <c r="C209" s="3"/>
      <c r="D209" s="3"/>
      <c r="E209" s="3"/>
      <c r="F209" s="3"/>
      <c r="G209" s="3"/>
      <c r="H209" s="3"/>
      <c r="I209" s="3"/>
    </row>
    <row r="210" spans="2:9" ht="15">
      <c r="B210" s="6"/>
      <c r="C210" s="3"/>
      <c r="D210" s="3"/>
      <c r="E210" s="3"/>
      <c r="F210" s="3"/>
      <c r="G210" s="3"/>
      <c r="H210" s="3"/>
      <c r="I210" s="3"/>
    </row>
  </sheetData>
  <mergeCells count="3">
    <mergeCell ref="J125:L125"/>
    <mergeCell ref="F125:H125"/>
    <mergeCell ref="B129:C129"/>
  </mergeCells>
  <printOptions/>
  <pageMargins left="0.61" right="0.33" top="0.52" bottom="0.24" header="0.39" footer="0.17"/>
  <pageSetup horizontalDpi="600" verticalDpi="600" orientation="portrait" r:id="rId26"/>
  <drawing r:id="rId25"/>
  <legacyDrawing r:id="rId24"/>
  <oleObjects>
    <oleObject progId="Word.Document.8" shapeId="1460555" r:id="rId1"/>
    <oleObject progId="Word.Document.8" shapeId="1473532" r:id="rId2"/>
    <oleObject progId="Word.Document.8" shapeId="1484936" r:id="rId3"/>
    <oleObject progId="Word.Document.8" shapeId="1489409" r:id="rId4"/>
    <oleObject progId="Word.Document.8" shapeId="1544486" r:id="rId5"/>
    <oleObject progId="Word.Document.8" shapeId="1557348" r:id="rId6"/>
    <oleObject progId="Word.Document.8" shapeId="1565871" r:id="rId7"/>
    <oleObject progId="Word.Document.8" shapeId="1574087" r:id="rId8"/>
    <oleObject progId="Word.Document.8" shapeId="1586968" r:id="rId9"/>
    <oleObject progId="Word.Document.8" shapeId="1591515" r:id="rId10"/>
    <oleObject progId="Word.Document.8" shapeId="1600843" r:id="rId11"/>
    <oleObject progId="Word.Document.8" shapeId="1603806" r:id="rId12"/>
    <oleObject progId="Word.Document.8" shapeId="1658698" r:id="rId13"/>
    <oleObject progId="Word.Document.8" shapeId="1675429" r:id="rId14"/>
    <oleObject progId="Word.Document.8" shapeId="1686578" r:id="rId15"/>
    <oleObject progId="Word.Document.8" shapeId="1688623" r:id="rId16"/>
    <oleObject progId="Word.Document.8" shapeId="1689890" r:id="rId17"/>
    <oleObject progId="Word.Document.8" shapeId="1691219" r:id="rId18"/>
    <oleObject progId="Word.Document.8" shapeId="1696483" r:id="rId19"/>
    <oleObject progId="Word.Document.8" shapeId="1697110" r:id="rId20"/>
    <oleObject progId="Word.Document.8" shapeId="1700482" r:id="rId21"/>
    <oleObject progId="Word.Document.8" shapeId="1268489" r:id="rId22"/>
    <oleObject progId="Word.Document.8" shapeId="1418913" r:id="rId2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Lipo Corporation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Chay Seong Cheng</dc:creator>
  <cp:keywords/>
  <dc:description/>
  <cp:lastModifiedBy>THBI</cp:lastModifiedBy>
  <cp:lastPrinted>2002-11-29T08:28:28Z</cp:lastPrinted>
  <dcterms:created xsi:type="dcterms:W3CDTF">2002-11-19T03:09:40Z</dcterms:created>
  <dcterms:modified xsi:type="dcterms:W3CDTF">2002-11-29T07:13:36Z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647851693</vt:i4>
  </property>
  <property fmtid="{D5CDD505-2E9C-101B-9397-08002B2CF9AE}" pid="3" name="_EmailSubject">
    <vt:lpwstr>Lipo 1st Qtrly Report Rev</vt:lpwstr>
  </property>
  <property fmtid="{D5CDD505-2E9C-101B-9397-08002B2CF9AE}" pid="4" name="_AuthorEmail">
    <vt:lpwstr>francis_lipo@kobaytech.com</vt:lpwstr>
  </property>
  <property fmtid="{D5CDD505-2E9C-101B-9397-08002B2CF9AE}" pid="5" name="_AuthorEmailDisplayName">
    <vt:lpwstr>Francis Ngan</vt:lpwstr>
  </property>
</Properties>
</file>